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codeName="ThisWorkbook"/>
  <xr:revisionPtr revIDLastSave="0" documentId="13_ncr:1_{FE5912A3-8716-4C49-866E-FA12C76E55CE}" xr6:coauthVersionLast="47" xr6:coauthVersionMax="47" xr10:uidLastSave="{00000000-0000-0000-0000-000000000000}"/>
  <bookViews>
    <workbookView xWindow="-120" yWindow="-120" windowWidth="24240" windowHeight="13140" tabRatio="945" firstSheet="1" activeTab="1" xr2:uid="{00000000-000D-0000-FFFF-FFFF00000000}"/>
  </bookViews>
  <sheets>
    <sheet name="سورس" sheetId="20" state="veryHidden" r:id="rId1"/>
    <sheet name="مشخصات شخص حقوقی" sheetId="21" r:id="rId2"/>
    <sheet name="حساب‌های بانکی" sheetId="1" r:id="rId3"/>
    <sheet name="جدول هیات مدیره" sheetId="2" r:id="rId4"/>
    <sheet name="تعداد کارکنان" sheetId="3" r:id="rId5"/>
    <sheet name="اطلاعات اختصاصی" sheetId="4" r:id="rId6"/>
    <sheet name="مجوزهای فعالیت" sheetId="22" r:id="rId7"/>
    <sheet name="دفاتر قانونی" sheetId="6" r:id="rId8"/>
    <sheet name="پذیرش بورس" sheetId="23" r:id="rId9"/>
    <sheet name="اطلاعات مالکین" sheetId="25" r:id="rId10"/>
    <sheet name="واردات صادرات" sheetId="24" r:id="rId11"/>
    <sheet name="موجودی کالا" sheetId="7" r:id="rId12"/>
    <sheet name="اطلاعات فروش" sheetId="8" r:id="rId13"/>
    <sheet name="درآمد ناخالص پیمانکاری" sheetId="9" r:id="rId14"/>
    <sheet name="بهای تمام شده کالا" sheetId="10" r:id="rId15"/>
    <sheet name="بهای تمام شده خدمات" sheetId="11" r:id="rId16"/>
    <sheet name="درآمدهای اتفاقی" sheetId="29" r:id="rId17"/>
    <sheet name="صورت سود زیان" sheetId="12" r:id="rId18"/>
    <sheet name="گردش حساب سود زیان" sheetId="13" r:id="rId19"/>
    <sheet name="ترازنامه" sheetId="14" r:id="rId20"/>
    <sheet name="درآمدهای معاف" sheetId="30" r:id="rId21"/>
    <sheet name="ماده 168" sheetId="32" r:id="rId22"/>
    <sheet name="تبصره ماده 180" sheetId="33" r:id="rId23"/>
    <sheet name="مالیات مقطوع" sheetId="34" r:id="rId24"/>
    <sheet name="کمک‌های پرداختی" sheetId="35" r:id="rId25"/>
    <sheet name="سرمایه‌گذای خارجی" sheetId="36" r:id="rId26"/>
    <sheet name="ثبت جایزه دولتی" sheetId="37" r:id="rId27"/>
    <sheet name="زیان سنواتی" sheetId="38" r:id="rId28"/>
    <sheet name="سرمایه" sheetId="15" r:id="rId29"/>
    <sheet name="پرداختی‌ها" sheetId="16" r:id="rId30"/>
    <sheet name="ارزیابی دارایی" sheetId="39" r:id="rId31"/>
    <sheet name="محاسبه مالیات" sheetId="17" r:id="rId32"/>
    <sheet name="معافیت و بخشودگی" sheetId="40" r:id="rId33"/>
    <sheet name="ادامه محاسبه مالیات" sheetId="18" r:id="rId34"/>
    <sheet name="پانویس" sheetId="19" r:id="rId3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7" l="1"/>
  <c r="D13" i="17" s="1"/>
  <c r="E9" i="18"/>
  <c r="E12" i="18"/>
  <c r="D12" i="17"/>
  <c r="D34" i="12"/>
  <c r="D11" i="17"/>
  <c r="E11" i="18"/>
  <c r="F8" i="29"/>
  <c r="G8" i="29" s="1"/>
  <c r="E8" i="18"/>
  <c r="D15" i="17"/>
  <c r="I45" i="30"/>
  <c r="I46" i="30"/>
  <c r="I44" i="30"/>
  <c r="I42" i="30"/>
  <c r="I9" i="30"/>
  <c r="I10" i="30"/>
  <c r="I11" i="30"/>
  <c r="I12" i="30"/>
  <c r="I13" i="30"/>
  <c r="I14" i="30"/>
  <c r="I15" i="30"/>
  <c r="I16" i="30"/>
  <c r="I17" i="30"/>
  <c r="I18" i="30"/>
  <c r="I19" i="30"/>
  <c r="I20" i="30"/>
  <c r="I21" i="30"/>
  <c r="I22" i="30"/>
  <c r="I23" i="30"/>
  <c r="I24" i="30"/>
  <c r="I25" i="30"/>
  <c r="I26" i="30"/>
  <c r="I27" i="30"/>
  <c r="I28" i="30"/>
  <c r="I29" i="30"/>
  <c r="I30" i="30"/>
  <c r="I31" i="30"/>
  <c r="I32" i="30"/>
  <c r="I33" i="30"/>
  <c r="I34" i="30"/>
  <c r="I35" i="30"/>
  <c r="I36" i="30"/>
  <c r="I37" i="30"/>
  <c r="I38" i="30"/>
  <c r="I39" i="30"/>
  <c r="I40" i="30"/>
  <c r="I41" i="30"/>
  <c r="I8" i="30"/>
  <c r="H37" i="14"/>
  <c r="H38" i="14"/>
  <c r="H36" i="14"/>
  <c r="H26" i="14"/>
  <c r="G26" i="14"/>
  <c r="H20" i="14"/>
  <c r="H18" i="14"/>
  <c r="E32" i="14"/>
  <c r="E31" i="14"/>
  <c r="D32" i="14"/>
  <c r="D31" i="14"/>
  <c r="G37" i="14"/>
  <c r="G36" i="14"/>
  <c r="E28" i="13"/>
  <c r="E12" i="12"/>
  <c r="E21" i="12"/>
  <c r="E24" i="12"/>
  <c r="E36" i="12"/>
  <c r="D38" i="12"/>
  <c r="D41" i="12" s="1"/>
  <c r="E9" i="13" s="1"/>
  <c r="D36" i="12"/>
  <c r="D21" i="12"/>
  <c r="D10" i="12"/>
  <c r="E17" i="14"/>
  <c r="D17" i="14"/>
  <c r="E24" i="14"/>
  <c r="D24" i="14"/>
  <c r="G11" i="14"/>
  <c r="I10" i="15"/>
  <c r="H10" i="15"/>
  <c r="G10" i="15"/>
  <c r="F28" i="13"/>
  <c r="F13" i="13"/>
  <c r="E13" i="13"/>
  <c r="D14" i="11"/>
  <c r="D17" i="11" s="1"/>
  <c r="D11" i="10"/>
  <c r="D14" i="10" s="1"/>
  <c r="D17" i="10" s="1"/>
  <c r="D20" i="10" s="1"/>
  <c r="K14" i="9"/>
  <c r="L14" i="9"/>
  <c r="M14" i="9"/>
  <c r="N14" i="9"/>
  <c r="K13" i="9"/>
  <c r="L13" i="9"/>
  <c r="M13" i="9"/>
  <c r="M15" i="9" s="1"/>
  <c r="N13" i="9"/>
  <c r="J14" i="9"/>
  <c r="J13" i="9"/>
  <c r="G9" i="8"/>
  <c r="J18" i="7"/>
  <c r="H18" i="7"/>
  <c r="I11" i="7"/>
  <c r="I12" i="7"/>
  <c r="I13" i="7"/>
  <c r="I14" i="7"/>
  <c r="I15" i="7"/>
  <c r="I16" i="7"/>
  <c r="I17" i="7"/>
  <c r="G11" i="7"/>
  <c r="G12" i="7"/>
  <c r="G13" i="7"/>
  <c r="G14" i="7"/>
  <c r="G15" i="7"/>
  <c r="G16" i="7"/>
  <c r="G17" i="7"/>
  <c r="G10" i="7"/>
  <c r="I10" i="7" s="1"/>
  <c r="I18" i="7" s="1"/>
  <c r="F18" i="7"/>
  <c r="E18" i="7"/>
  <c r="D18" i="7"/>
  <c r="C18" i="7"/>
  <c r="D14" i="17" l="1"/>
  <c r="D17" i="17" s="1"/>
  <c r="D19" i="17" s="1"/>
  <c r="D20" i="17" s="1"/>
  <c r="E10" i="18" s="1"/>
  <c r="E13" i="18" s="1"/>
  <c r="I47" i="30"/>
  <c r="D10" i="17" s="1"/>
  <c r="E38" i="12"/>
  <c r="E41" i="12" s="1"/>
  <c r="F9" i="13" s="1"/>
  <c r="F16" i="13" s="1"/>
  <c r="F29" i="13" s="1"/>
  <c r="D11" i="12"/>
  <c r="D12" i="12" s="1"/>
  <c r="D24" i="12" s="1"/>
  <c r="N15" i="9"/>
  <c r="E16" i="13"/>
  <c r="G18" i="7"/>
  <c r="L15" i="9"/>
  <c r="J15" i="9"/>
  <c r="K15" i="9"/>
  <c r="E29" i="13" l="1"/>
  <c r="G18" i="14" s="1"/>
  <c r="G20" i="14" s="1"/>
  <c r="G38" i="14" s="1"/>
</calcChain>
</file>

<file path=xl/sharedStrings.xml><?xml version="1.0" encoding="utf-8"?>
<sst xmlns="http://schemas.openxmlformats.org/spreadsheetml/2006/main" count="761" uniqueCount="599">
  <si>
    <t>رديف</t>
  </si>
  <si>
    <t>شماره حساب</t>
  </si>
  <si>
    <t>نام بانك</t>
  </si>
  <si>
    <t>نام شعبه</t>
  </si>
  <si>
    <t>كشور</t>
  </si>
  <si>
    <t>گردش حساب (ریال)</t>
  </si>
  <si>
    <t>جمع بدهکار</t>
  </si>
  <si>
    <t>جمع بستانکار</t>
  </si>
  <si>
    <t>مانده حساب (ریال)</t>
  </si>
  <si>
    <t>نوع شخص</t>
  </si>
  <si>
    <t>سمت</t>
  </si>
  <si>
    <t>درصد سهام</t>
  </si>
  <si>
    <t>شرح</t>
  </si>
  <si>
    <t>ابتدای سال</t>
  </si>
  <si>
    <t>افزایش</t>
  </si>
  <si>
    <t>کاهش</t>
  </si>
  <si>
    <t>مجموع</t>
  </si>
  <si>
    <t>وضعیت</t>
  </si>
  <si>
    <t>توضیحات</t>
  </si>
  <si>
    <t>آیا شخص حقوقی برای فعالیت خود دارای مجوز از مراجع مربوط می باشد؟</t>
  </si>
  <si>
    <t>آیا شخص حقوقی برای دوره مالی مربوط دارای دفاتر قانونی ثبت شده می باشد؟</t>
  </si>
  <si>
    <t>آیا سهام شخص حقوقی در بازار های بورس پذیرفته شده است؟</t>
  </si>
  <si>
    <t>آیا شخص حقوقی مشمول ماده 7 دستورالعمل ماده 5 قانون افزایش سرمایه از طریق صرف سهام بوده است؟</t>
  </si>
  <si>
    <t>آیا تمام/ برخی از مکان (های) فعالیت مورد استفاده استیجاری می باشد؟</t>
  </si>
  <si>
    <t>آیا شخص حقوقی در دوره مالی مربوطه واردات و یا صادرات داشته است؟</t>
  </si>
  <si>
    <t>آیا شخص حقوقی مشمول درآمد انفاقی می باشد؟</t>
  </si>
  <si>
    <t>آیا شخص حقوقی در دوره مالی مربوطه دارای معافیت و بخشودگی مالیاتی می باشد؟ (کسر از مالیات)</t>
  </si>
  <si>
    <t>آیا در دوره مالی مربوطه متقاضی استفاده از مزایای قوانین موافقت نامه های اجتناب از اخذ مالیات مضاعف (موضوع ماده 168) می باشید؟</t>
  </si>
  <si>
    <t>آیا شخص حقوقی در دوره مالی مربوطه دارای مالیات های پرداختی قابل کسر در راستای موضوع تبصره 180 بوده است؟ (کسر از مالیات)</t>
  </si>
  <si>
    <t>آیا در دوره مالی مربوطه دارای کمک پرداختی، موضوع ماده 172 قانون مالیات های مستقیم بوده اید؟</t>
  </si>
  <si>
    <t>آیا شخص حقوقی در دوره مالی مربوطه جذب سرمایه گذاری خارجی داشته است؟</t>
  </si>
  <si>
    <t>آیا شخص حقوقی در دوره مالی مربوطه جایزه دولتی/موقوفه/نذر/بریه ولی فقیه/خمس/زکات/هدیه/کمک و ووه نقدی و غیر نقدی دریافت نموده است؟</t>
  </si>
  <si>
    <t>آیا شخص حقوقی در سال مورد گزارش، استهلاک زیان سنواتی داشته است؟</t>
  </si>
  <si>
    <t>آیا مشمول مقررات موضوع ماده 272 قانون مالیات های مستقیم هستید؟</t>
  </si>
  <si>
    <t>آیا شخص حقوقی در دوره مالی مورد گزارش، نسبت به تجدید ارزیابی دارایی ها اقدام نموده است؟</t>
  </si>
  <si>
    <t>آیا شخص حقوقی در سال 1400 از طریق واحد تولیدی درآمد داشته است؟</t>
  </si>
  <si>
    <t>آیا شخص حقوقی بدهی مالیاتی سال قبل خود را تسویه نموده است؟</t>
  </si>
  <si>
    <t>بلی / خیر</t>
  </si>
  <si>
    <t>حقیقی</t>
  </si>
  <si>
    <t>ایرانی</t>
  </si>
  <si>
    <t>مدیر عامل</t>
  </si>
  <si>
    <t>نایب رئیس هیات مدیره</t>
  </si>
  <si>
    <t>موظف</t>
  </si>
  <si>
    <t>۱۰۰ ۸۲۹ ۵۸۲ ۱۹۵</t>
  </si>
  <si>
    <t>۷۰۰ ۸۲۴ ۱۳۵ ۳۴۰</t>
  </si>
  <si>
    <t>شهر</t>
  </si>
  <si>
    <t>جمهوری اسلامی ایران</t>
  </si>
  <si>
    <t>ریال ایران</t>
  </si>
  <si>
    <t>نوع دفتر</t>
  </si>
  <si>
    <t>شماره ثبت دفتر</t>
  </si>
  <si>
    <t>تاریخ ثبت</t>
  </si>
  <si>
    <t>محل ثبت</t>
  </si>
  <si>
    <t>تعداد جلد</t>
  </si>
  <si>
    <t>مورد استفاده دفتر</t>
  </si>
  <si>
    <t>کد رهگیری</t>
  </si>
  <si>
    <t>روزنامه</t>
  </si>
  <si>
    <t>کل</t>
  </si>
  <si>
    <t>ثبت شرکت ها</t>
  </si>
  <si>
    <t>مرجع صدور</t>
  </si>
  <si>
    <t>۵۱۸۲ ۴۶۱۳ ۶۵۸۶ ۰۳۹۸ ۳۲۱۱ ۰۰۰۱ ۴۰۵۳ ۶۲</t>
  </si>
  <si>
    <t>۵۱۸۲ ۴۶۱۳ ۶۵۸۶ ۰۳۹۸ ۳۲۱۶ ۰۰۰۱ ۴۰۵۴ ۷۲</t>
  </si>
  <si>
    <t>۱۳۹۹/۱۰/۲۷</t>
  </si>
  <si>
    <t>اداره ثبت شرکت ها و موسسات غیرتجاری تهران</t>
  </si>
  <si>
    <t>دفتر مرکزی</t>
  </si>
  <si>
    <t>۵۱۸۲ ۴۶۱۳ ۶۵۸۶ ۰۳۹۸ ۳۲۱</t>
  </si>
  <si>
    <t>شرح حساب</t>
  </si>
  <si>
    <t>بهای تمام شده در ابتدای دوره</t>
  </si>
  <si>
    <t>بهای تمام شده فروش رفته/ مصرف طی دوره</t>
  </si>
  <si>
    <t>تعدیلات</t>
  </si>
  <si>
    <t>ذخیره کاهش ارزش</t>
  </si>
  <si>
    <t>خالص موجودی</t>
  </si>
  <si>
    <t>موجودی سال قبل (ریال)</t>
  </si>
  <si>
    <t>بهای تمام شده در پایان دوره</t>
  </si>
  <si>
    <t>ردیف</t>
  </si>
  <si>
    <t>نوع فروش (اینتا کد)</t>
  </si>
  <si>
    <t>کسر می شود: برگشت از فروش و تخفیفات (ریال)</t>
  </si>
  <si>
    <t>خالص فروش سال جاری (ریال)</t>
  </si>
  <si>
    <t>فروش ناخالص (ریال)</t>
  </si>
  <si>
    <t>خالص فروش سال قبل (ریال)</t>
  </si>
  <si>
    <t>شرح فعالیت (اینتا کد)</t>
  </si>
  <si>
    <t>نام کارفرما</t>
  </si>
  <si>
    <t xml:space="preserve">شماره فعالیت (اینتا کد) </t>
  </si>
  <si>
    <t>تابعیت</t>
  </si>
  <si>
    <t>شماره ملی/شناسه ملی/کد فراگیر</t>
  </si>
  <si>
    <t>شماره اقتصادی</t>
  </si>
  <si>
    <t>موضوع قرارداد</t>
  </si>
  <si>
    <t>نوع درآمد</t>
  </si>
  <si>
    <t>مبلغ کار گواهی شده (صورت وضعیت ها) طی سال مورد رسیدگی (ریال)</t>
  </si>
  <si>
    <t>ناخالصی دریافتی طی سال مورد رسیدگی (ریال)</t>
  </si>
  <si>
    <t>جمع كل</t>
  </si>
  <si>
    <t>مبلغ به ریال</t>
  </si>
  <si>
    <t>مواد مستقیم مصرفی</t>
  </si>
  <si>
    <t>دستمزد مستقیم</t>
  </si>
  <si>
    <t>سربار ساخت</t>
  </si>
  <si>
    <t>جمع هزینه های تولید</t>
  </si>
  <si>
    <t>بهای تمام شده کالای تولید شده</t>
  </si>
  <si>
    <t>اضافه می شود کالای ساخته شده/موجودی کالای اول دوره</t>
  </si>
  <si>
    <t>اضافه می شود: کالای خریداری شده طی دوره</t>
  </si>
  <si>
    <t>کالای آماده فروش</t>
  </si>
  <si>
    <t>اضافه (کسر) می شود سایر</t>
  </si>
  <si>
    <t>بهای تمام شده کالای فروش رفته (نقل به صورت سود و زیان)</t>
  </si>
  <si>
    <t>کسر می شود: موجودی کالای در جریان ساخت پایان دوره</t>
  </si>
  <si>
    <t>کسر می شود: موجودی کالای پایان دوره</t>
  </si>
  <si>
    <t>مواد و مصالح مصرفی</t>
  </si>
  <si>
    <t>حقوق و دستمزد</t>
  </si>
  <si>
    <t xml:space="preserve">شرح </t>
  </si>
  <si>
    <t>درآمد های عملیاتی</t>
  </si>
  <si>
    <t>کسر می شود: بهای تمام شده درآمدهای عملیاتی</t>
  </si>
  <si>
    <t>سود (زیان) ناخالص</t>
  </si>
  <si>
    <t>عملکرد منتهی به سال: ۱۴۰۰/۱۲/۲۹</t>
  </si>
  <si>
    <t>سود (زیان) ناشی از فروش دارایی های غیر منقول</t>
  </si>
  <si>
    <t>سود (زیان) ناشی از فروش سایر دارایی ها</t>
  </si>
  <si>
    <t>سود (زیان) حاصل از فروش مواد اولیه</t>
  </si>
  <si>
    <t>سود (زیان) حاصل از فروش سرمایه گذاری</t>
  </si>
  <si>
    <t>سود (زیان) ناشی از تسعیر دارایی ها و بدهی های ارزی غیر مرتبط با عملیات اصلی</t>
  </si>
  <si>
    <t>سود حاصل از اوراق مشارکت</t>
  </si>
  <si>
    <t>درآمد اجاره</t>
  </si>
  <si>
    <t>سود (زیان) بعد از کسر مالیات</t>
  </si>
  <si>
    <t>سود (زیان) انباشته ابتدای سال</t>
  </si>
  <si>
    <t>اصلاح اشتباهات</t>
  </si>
  <si>
    <t>تغییر در رویه های حسابداری</t>
  </si>
  <si>
    <t>سود (زیان) انباشته ابتدای سال- تعدیل شده</t>
  </si>
  <si>
    <t>انتقال از اندوخته ها</t>
  </si>
  <si>
    <t>سایر</t>
  </si>
  <si>
    <t>سود قابل تخصیص</t>
  </si>
  <si>
    <t>تخصیص سود</t>
  </si>
  <si>
    <t>سود سهام مصوب</t>
  </si>
  <si>
    <t>اندوخته قانونی</t>
  </si>
  <si>
    <t>افزایش سرمایه</t>
  </si>
  <si>
    <t>سایر اندوخته ها</t>
  </si>
  <si>
    <t>خرید سهام خزانه</t>
  </si>
  <si>
    <t>فروش سهام خزانه</t>
  </si>
  <si>
    <t>سود (زیان) حاصل از فروش سهام خزانه</t>
  </si>
  <si>
    <t>حقوق مالكانه</t>
  </si>
  <si>
    <t>صرف سهام</t>
  </si>
  <si>
    <t>صرف سهام خزانه</t>
  </si>
  <si>
    <t>سهام خزانه</t>
  </si>
  <si>
    <t>جمع حقوق مالكانه</t>
  </si>
  <si>
    <t>نوع تابعیت</t>
  </si>
  <si>
    <t>نام شخص حقوقی/نام و نام خانوادگی</t>
  </si>
  <si>
    <t>شناسه ملی/شماره ملی/کد فراگیر</t>
  </si>
  <si>
    <t>نوع مالکیت</t>
  </si>
  <si>
    <t>تعداد سهام</t>
  </si>
  <si>
    <t>درصد سهام/سهم الشرکه</t>
  </si>
  <si>
    <t>جمع(نقل به صورت وضعیت مالی)</t>
  </si>
  <si>
    <t>مبلغ کل سهام/سهم الشرکه (ریال)</t>
  </si>
  <si>
    <t>نام بانک</t>
  </si>
  <si>
    <t>شعبه</t>
  </si>
  <si>
    <t>تاریخ</t>
  </si>
  <si>
    <t>شماره قبض</t>
  </si>
  <si>
    <t>مبلغ</t>
  </si>
  <si>
    <t>عملیات</t>
  </si>
  <si>
    <t>مبلغ(ریال)</t>
  </si>
  <si>
    <t>سود و زیان ویژه (نقل از ردیف ۲۹ جدول ۱۴)</t>
  </si>
  <si>
    <t>تعدیلات سود/ زیان سنواتی</t>
  </si>
  <si>
    <t>سایر موارد قابل کسر/ اضافه (از) به سود(زیان) ویژه</t>
  </si>
  <si>
    <t>کسر می شود: درآمد های معاف/ نرخ صفر (نقل از جدول ۱۷)</t>
  </si>
  <si>
    <t>جمع تعدیلات</t>
  </si>
  <si>
    <t>زیان ناشی از فعالیت های غیرمعاف سال جاری</t>
  </si>
  <si>
    <t>استهلاک زیان انباشته از سنوات قبل (نقل از جدول ۲۵)</t>
  </si>
  <si>
    <t>خسارت وارده در اجراي مفاد ماده 165 ق.م.م</t>
  </si>
  <si>
    <t>درآمد مشمول ماليات ناخالص</t>
  </si>
  <si>
    <t>سهم اتاق بازرگاني</t>
  </si>
  <si>
    <t>خالص درآمد مشمول ماليات ابزاري</t>
  </si>
  <si>
    <t>ماليات متعلقه ( به نرخ ماده 105 ق.م.م)</t>
  </si>
  <si>
    <t>بخشودگی های مالیاتی (نقل از جدول ۱۸)</t>
  </si>
  <si>
    <t>مالیات های پرداختی در سایر کشور ها (نقل از جدول ۲۰)</t>
  </si>
  <si>
    <t>مالیات قابل پرداخت به نرخ ماده 105 ق.م.م</t>
  </si>
  <si>
    <t>مالیات درآمد اتفاقی نرخ ماده 131 ق.م.م (نقل از جدول 13)</t>
  </si>
  <si>
    <t>پرداخت های انجام شده (نقل از جدول 27)</t>
  </si>
  <si>
    <t>مانده مالیات قابل پرداخت برای این اظهارنامه</t>
  </si>
  <si>
    <t>مبلغ (ریال)</t>
  </si>
  <si>
    <t>مشخصات تهیه کننده اظهارنامه (دارنده امضا)</t>
  </si>
  <si>
    <t>شناسه نماینده قانونی</t>
  </si>
  <si>
    <t>نام و نام خانوادگی</t>
  </si>
  <si>
    <t>نام پدر</t>
  </si>
  <si>
    <t>شماره شناسنامه</t>
  </si>
  <si>
    <t>نام</t>
  </si>
  <si>
    <t>نام خانوادگی</t>
  </si>
  <si>
    <t>شماره شناسنامه/ ثبت</t>
  </si>
  <si>
    <t>شماره فرارداد حسابرس مالیاتی</t>
  </si>
  <si>
    <t>تاریخ قرارداد</t>
  </si>
  <si>
    <t>شماره عضویت</t>
  </si>
  <si>
    <t>پیش دریافت</t>
  </si>
  <si>
    <t>غیر ایرانی</t>
  </si>
  <si>
    <t>کشور</t>
  </si>
  <si>
    <t>ایران</t>
  </si>
  <si>
    <t>نوع مالکیت شرکت</t>
  </si>
  <si>
    <t>دولتی</t>
  </si>
  <si>
    <t>غیردولتی</t>
  </si>
  <si>
    <t>نهادها و بنیادها</t>
  </si>
  <si>
    <t>نوع ماهیت</t>
  </si>
  <si>
    <t>شرکت</t>
  </si>
  <si>
    <t>موقوفات</t>
  </si>
  <si>
    <t>موسسه / صندوق</t>
  </si>
  <si>
    <t>تشکل</t>
  </si>
  <si>
    <t>وزارتخانه / موسسه دولتی</t>
  </si>
  <si>
    <t>موسسه و نهاد غیردولتی</t>
  </si>
  <si>
    <t>شرکت خارجی</t>
  </si>
  <si>
    <t>نمایندگان کشور خارجی / سازمان های بین المللی</t>
  </si>
  <si>
    <t>نوع شخصیت</t>
  </si>
  <si>
    <t>شرکت سهامی خاص</t>
  </si>
  <si>
    <t>شرکت سهامی عام</t>
  </si>
  <si>
    <t>شرکت با مسئولیت محدود</t>
  </si>
  <si>
    <t>شرکت تضامنی</t>
  </si>
  <si>
    <t>شرکت مختلط غیرسهامی</t>
  </si>
  <si>
    <t>شرکت مختلط سهامی</t>
  </si>
  <si>
    <t>شرکت نسبی</t>
  </si>
  <si>
    <t>شرکت تعاونی</t>
  </si>
  <si>
    <t>شرکت تعاونی متعارف</t>
  </si>
  <si>
    <t>شرکت تعاونی سهامی خاص</t>
  </si>
  <si>
    <t>شرکت تعاونی سهامی عام</t>
  </si>
  <si>
    <t>شرکت سهامی دولتی</t>
  </si>
  <si>
    <t>شرکت سهامی خاص دولتی</t>
  </si>
  <si>
    <t>موقوفه عام</t>
  </si>
  <si>
    <t>موقوفه خاص</t>
  </si>
  <si>
    <t>موسسه</t>
  </si>
  <si>
    <t>موسسه خیریه عام المنفعه</t>
  </si>
  <si>
    <t xml:space="preserve">موسسه غیرتجاری </t>
  </si>
  <si>
    <t>موسسه غیرتجاری غیر انتفاعی</t>
  </si>
  <si>
    <t>صندوق دولتی</t>
  </si>
  <si>
    <t>صندوق غیر دولتی</t>
  </si>
  <si>
    <t>اتحادیه های تعاونی مصرف</t>
  </si>
  <si>
    <t>سازمان های غیر دولتی NGO</t>
  </si>
  <si>
    <t>سازمان های مبتنی بر جوامع محلی CBO</t>
  </si>
  <si>
    <t>سازمان های صنفی و حرفه ای</t>
  </si>
  <si>
    <t>تشکل سیاسی</t>
  </si>
  <si>
    <t>انجمن ها و هیات های مذهبی مربوط به اقلیت های دینی</t>
  </si>
  <si>
    <t>وزارتخانه ها</t>
  </si>
  <si>
    <t>موسسه دولتی / سازمان دولتی</t>
  </si>
  <si>
    <t>شرکت دولتی (براساس مصوبات قانونی)</t>
  </si>
  <si>
    <t>اصلی</t>
  </si>
  <si>
    <t>شرکت تابعه شهرداری (بیش از 50% متعلق به شهرداری)</t>
  </si>
  <si>
    <t>شعبه شرکت خارجی</t>
  </si>
  <si>
    <t>نمایندگی شرکت خارجی</t>
  </si>
  <si>
    <t>سفارتخانه / کنسولگری / دفتر حافظ منافع</t>
  </si>
  <si>
    <t>دفتر / نمایندگی سازمان ملل</t>
  </si>
  <si>
    <t>سازمان بین المللی</t>
  </si>
  <si>
    <t>سازمان منطقه ای</t>
  </si>
  <si>
    <t>مشخصات شخص حقوقی</t>
  </si>
  <si>
    <t>مشخصات و اطلاعات هویتی مودی:</t>
  </si>
  <si>
    <t>اداره کل امور مالیاتی</t>
  </si>
  <si>
    <t>واحد مالیاتی</t>
  </si>
  <si>
    <t>شماره کلاسه پرونده</t>
  </si>
  <si>
    <t>شناسه ملی شخص حقوقی</t>
  </si>
  <si>
    <t>کدرهگیری پیش ثبت نام</t>
  </si>
  <si>
    <t>نام شخص حقوقی</t>
  </si>
  <si>
    <t>نام تجاری/شهرت کسبی</t>
  </si>
  <si>
    <t>محل ثبت شخص حقوقی</t>
  </si>
  <si>
    <t>شماره ثبت</t>
  </si>
  <si>
    <t>تاریخ ثبت شرکت</t>
  </si>
  <si>
    <t>کشور محل اقامت</t>
  </si>
  <si>
    <t>کدفعالیت</t>
  </si>
  <si>
    <t>نشانی اقامتگاه قانونی:</t>
  </si>
  <si>
    <t>استان</t>
  </si>
  <si>
    <t>شماره پستی</t>
  </si>
  <si>
    <t>نشانی</t>
  </si>
  <si>
    <t>شماره تلفن</t>
  </si>
  <si>
    <t>نمابر</t>
  </si>
  <si>
    <t>شماره تلفن همراه</t>
  </si>
  <si>
    <t xml:space="preserve"> مودی گرامی ، این جدول بر اساس اطلاعات شما در سامانه ثبت نام تکمیل شده است.لذا در صورت وجود مغایرت ، لازم است پس از انجام اصلاحات در سامانه مذکور ، بر روی دکمه بروزرسانی اطلاعات کلیک نمایید .</t>
  </si>
  <si>
    <t xml:space="preserve">    اطلاعات حساب های بانکی مربوط به فعالیت شخص حقوقی</t>
  </si>
  <si>
    <t>واحد پولی</t>
  </si>
  <si>
    <t>سعادت آباد</t>
  </si>
  <si>
    <t>مطهری</t>
  </si>
  <si>
    <t xml:space="preserve">    جدول 1: اسامی اعضای هیئت مدیره و مدیر عامل</t>
  </si>
  <si>
    <t>شماره ملی/ شناسه ملی/ كد فراگیر</t>
  </si>
  <si>
    <t>نوع مسئولیت</t>
  </si>
  <si>
    <t>عضویت از تاریخ</t>
  </si>
  <si>
    <t>نشانی محل سكونت/ اقامتگاه قانونی</t>
  </si>
  <si>
    <t>محمدجواد عظیمی فرد</t>
  </si>
  <si>
    <t xml:space="preserve">    جدول 2: تعداد کارکنان
</t>
  </si>
  <si>
    <t>در صورت انتخاب بلی، تکمیل جدول شماره 4 الزامی است.</t>
  </si>
  <si>
    <t>در صورت انتخاب بلی، تکمیل جدول شماره 3 الزامی است.</t>
  </si>
  <si>
    <t>در صورت انتخاب بلی، تکمیل جدول شماره 5 الزامی است.</t>
  </si>
  <si>
    <t>در صورت انتخاب بلی، تکمیل جدول شماره 6 الزامی است.</t>
  </si>
  <si>
    <t>در صورت انتخاب بلی، تکمیل جدول شماره 7 الزامی است.</t>
  </si>
  <si>
    <t>در صورت انتخاب بلی، تکمیل جدول شماره 13 الزامی است.</t>
  </si>
  <si>
    <t>در صورت انتخاب بلی، تکمیل جدول شماره 17 الزامی است.</t>
  </si>
  <si>
    <t>آیا شخص حقوقی در دوره مالی مربوطه دارای فعالیت های معاف / نرخ صفر می باشد؟ (کسر از درآمد)</t>
  </si>
  <si>
    <t>آیا شخص حقوقی در دوره مالی مربوطه دارای معافیتهای موضوع ماده 132 ق.م.م می باشد؟</t>
  </si>
  <si>
    <t>تکمیل ردیف های 2 الی 13 جدول شماره 17 حسب مورد الزامی است.</t>
  </si>
  <si>
    <t>در صورت انتخاب بلی، تکمیل جدول شماره 18 الزامی است.</t>
  </si>
  <si>
    <t>در صورت انتخاب بلی، تکمیل جدول شماره 19 الزامی است.</t>
  </si>
  <si>
    <t>در صورت انتخاب بلی، تکمیل جدول شماره 20 الزامی است.</t>
  </si>
  <si>
    <t>در صورت انتخاب بلی، تکمیل جدول شماره 21 الزامی است.</t>
  </si>
  <si>
    <t>آیا شخص حقوقی در دوره مالی مربوطه دارای درآمدهای با مالیات مقطوع بوده‌است؟</t>
  </si>
  <si>
    <t>در صورت انتخاب بلی، تکمیل جدول شماره 22 الزامی است.</t>
  </si>
  <si>
    <t>در صورت انتخاب بلی، تکمیل جدول شماره 23 الزامی است.</t>
  </si>
  <si>
    <t>در صورت انتخاب بلی، تکمیل جدول شماره 24 الزامی است.</t>
  </si>
  <si>
    <t>در صورت انتخاب بلی، تکمیل جدول شماره 25 الزامی است.</t>
  </si>
  <si>
    <t>تکمیل مشخصات حسابداران رسمی در بخش آخر الزامی است</t>
  </si>
  <si>
    <t>در صورت انتخاب بلی، تکمیل جدول شماره 28 الزامی است.</t>
  </si>
  <si>
    <t>در صورت انتخاب بلی، تکمیل جدول شماره 18 حسب مورد الزامی است.</t>
  </si>
  <si>
    <t xml:space="preserve">    اطلاعات اختصاصی
</t>
  </si>
  <si>
    <t xml:space="preserve">    جدول 4: اطلاعات دفاتر قانونی مؤدی</t>
  </si>
  <si>
    <t xml:space="preserve">    جدول 8: موجودی مواد و کالا
</t>
  </si>
  <si>
    <t>خرید/تولید طی دوره</t>
  </si>
  <si>
    <t xml:space="preserve">    جدول9: اطلاعات فروش (داخلی و خارجی)
</t>
  </si>
  <si>
    <t>حقوقی</t>
  </si>
  <si>
    <t>داخلی</t>
  </si>
  <si>
    <t>خارجی</t>
  </si>
  <si>
    <t xml:space="preserve">    جدول11: بهای تمام شده کالای فروش رفته
</t>
  </si>
  <si>
    <t>اضافه می‌شود: موجودی کالای در جریان ساخت اول دوره</t>
  </si>
  <si>
    <t xml:space="preserve">    جدول 10: درآمد ناخالص پیمانکاری / ارائه خدمات
</t>
  </si>
  <si>
    <t xml:space="preserve">    جدول 12: بهای تمام شده کار انجام شده پیمانکاری / خدمات
</t>
  </si>
  <si>
    <t>مانده سال جاری (ریال)</t>
  </si>
  <si>
    <t>مانده سال قبل (ریال)</t>
  </si>
  <si>
    <t>هزینه حقوق،دستمزد و مزایا</t>
  </si>
  <si>
    <t>هزینه بازاریابی و تبلیغات</t>
  </si>
  <si>
    <t>هزینه مطالبات مشكوك الوصول و سوخت شده</t>
  </si>
  <si>
    <t>هزینه حق حضور در جلسات هیات مدیره</t>
  </si>
  <si>
    <t>هزینه های حسابرسی و حسابداری</t>
  </si>
  <si>
    <t>هزینه مشاوره</t>
  </si>
  <si>
    <t>هزینه اجاره محل غیر از كارخانه</t>
  </si>
  <si>
    <t>سایر هزینه های فروش، اداری و عمومی</t>
  </si>
  <si>
    <t>جمع هزینه های فروش،اداری و عمومی</t>
  </si>
  <si>
    <t>سایر درآمد های عملیاتی</t>
  </si>
  <si>
    <t>سایر هزینه های عملیاتی</t>
  </si>
  <si>
    <t>سود (زیان) عملیاتی</t>
  </si>
  <si>
    <t>سود سپرده های سرمایه گذاری</t>
  </si>
  <si>
    <t>هزینه های مالی</t>
  </si>
  <si>
    <t>سود (زیان) ویژه</t>
  </si>
  <si>
    <t>مالیات بر درآمد سال جاری</t>
  </si>
  <si>
    <t>مالیت بر درآمد سال قبل</t>
  </si>
  <si>
    <t>سود (زیان) بعد از كسر مالیات</t>
  </si>
  <si>
    <t>درآمدهای اتفاقی</t>
  </si>
  <si>
    <t>سایر درآمدها و هزینه های غیر عملیاتی</t>
  </si>
  <si>
    <t>خالص سایر درآمدها و هزینه های غیر عملیاتی</t>
  </si>
  <si>
    <t xml:space="preserve">   جدول 14: صورت سود و زیان
</t>
  </si>
  <si>
    <t>افزایش سرمایه در جریان</t>
  </si>
  <si>
    <t xml:space="preserve">   جدول 15: گردش حساب سود (زیان) انباشته
</t>
  </si>
  <si>
    <t xml:space="preserve">   جدول 16: ترازنامه (صورت وضعیت مالی)
</t>
  </si>
  <si>
    <t>سایرین (جمع دارندگان کمتر یا مساوی ۵ درصد سهام/سهم الشرکه)-درصد سهام/سهم الشرکه</t>
  </si>
  <si>
    <t xml:space="preserve">   جدول 26: سرمایه
</t>
  </si>
  <si>
    <t>ملی</t>
  </si>
  <si>
    <t>ملت</t>
  </si>
  <si>
    <t xml:space="preserve">   جدول 27: پرداختی این اظهارنامه
</t>
  </si>
  <si>
    <t>کسر می شود: خالص درآمدهای اتفاقی (نقل از جدول 13)</t>
  </si>
  <si>
    <t xml:space="preserve">   بخش ب - محاسبه مالیات
</t>
  </si>
  <si>
    <t>شماره مجوز / وکالت قانونی</t>
  </si>
  <si>
    <t>تهیه کننده اظهارنامه</t>
  </si>
  <si>
    <t>تاریخ مجوز / وکالت نماینده قانونی</t>
  </si>
  <si>
    <t>شماره ملی / کد اتباع خارجی</t>
  </si>
  <si>
    <t>شماره ملی / شناسه ملی</t>
  </si>
  <si>
    <t>شناسه مودی حسابرس / موسسه حسابرسی</t>
  </si>
  <si>
    <t xml:space="preserve">   بخش ب - ادامه محاسبه مالیات
</t>
  </si>
  <si>
    <t>سود سهام/ سهم‌الشرکه</t>
  </si>
  <si>
    <t>دریافتنی های تجاری و سایر دریافتنی ها</t>
  </si>
  <si>
    <t>ذخیره مزایای پایان خدمت کارکنان</t>
  </si>
  <si>
    <t>نرخ ماده 143</t>
  </si>
  <si>
    <t>واردات</t>
  </si>
  <si>
    <t>صادرات</t>
  </si>
  <si>
    <t>عمليات</t>
  </si>
  <si>
    <t>شرح كالا</t>
  </si>
  <si>
    <t>نوع ارز</t>
  </si>
  <si>
    <t>مبلغ سود</t>
  </si>
  <si>
    <t>ماليات پرداختي</t>
  </si>
  <si>
    <t>نرخ ماليات مربوطه</t>
  </si>
  <si>
    <t>نام كشور</t>
  </si>
  <si>
    <t>شماره مجوز</t>
  </si>
  <si>
    <t>نوع مجوز</t>
  </si>
  <si>
    <t>سهم شناور آزاد در بورس سهام</t>
  </si>
  <si>
    <t>نوع بورس</t>
  </si>
  <si>
    <t>درصد</t>
  </si>
  <si>
    <t>تعداد</t>
  </si>
  <si>
    <t>شماره</t>
  </si>
  <si>
    <t>شماره قرارداد</t>
  </si>
  <si>
    <t>سود خالص</t>
  </si>
  <si>
    <t>نحوه كمك</t>
  </si>
  <si>
    <t>نام پرداخت كننده</t>
  </si>
  <si>
    <t>درصد مشاركت</t>
  </si>
  <si>
    <t>نوع كمك</t>
  </si>
  <si>
    <t>نوع درآمد مقطوع</t>
  </si>
  <si>
    <t xml:space="preserve">    جدول 3: اطلاعات مجوزهای فعالیت های اقتصادی</t>
  </si>
  <si>
    <t>بازار بورس داخلی</t>
  </si>
  <si>
    <t>فرابورس داخلی</t>
  </si>
  <si>
    <t>بازار بورس خارجی</t>
  </si>
  <si>
    <t>فرابورس خارجی</t>
  </si>
  <si>
    <t>وضعیت پذیرش بورس</t>
  </si>
  <si>
    <t xml:space="preserve">سهام </t>
  </si>
  <si>
    <t>کالا</t>
  </si>
  <si>
    <t>ارز</t>
  </si>
  <si>
    <t>نفت</t>
  </si>
  <si>
    <t>ارائه گواهی بورس</t>
  </si>
  <si>
    <t>بلی</t>
  </si>
  <si>
    <t>خیر</t>
  </si>
  <si>
    <t>وضعیت پذیرش بورس سهام پذیرفته شده در:</t>
  </si>
  <si>
    <t>بورس خارجی</t>
  </si>
  <si>
    <t>گواهی پذیرش در بورس / فرابورس</t>
  </si>
  <si>
    <t>تاریخ خروج از بورس / فرابورس</t>
  </si>
  <si>
    <t>موجودی اول دوره (ریال)</t>
  </si>
  <si>
    <t>نام و نام خانوادگی/ نام شخص حقوقی</t>
  </si>
  <si>
    <t>پایان سال</t>
  </si>
  <si>
    <t>تعداد كاركنان تولید/ خدمات</t>
  </si>
  <si>
    <t>تعداد كاركنان اداری، مالی و فروش</t>
  </si>
  <si>
    <t xml:space="preserve">ردیف </t>
  </si>
  <si>
    <t>تاریخ صدور</t>
  </si>
  <si>
    <t>تاریخ شروع بهره برداری</t>
  </si>
  <si>
    <t>تاریخ انقضای مجوز</t>
  </si>
  <si>
    <t xml:space="preserve">    جدول شماره 5-جزئیات پذیرش بورس سهام</t>
  </si>
  <si>
    <t>نام و نام خانوادگی مالك/ نام شخص حقوقی</t>
  </si>
  <si>
    <t>شماره ملی/شناسه ملی/كد فراگیر</t>
  </si>
  <si>
    <t>ارزش كالای صادراتی</t>
  </si>
  <si>
    <t>درصد بهره مندی از نرخ صفر مالیاتی</t>
  </si>
  <si>
    <t>ارزش كالای وارداتی</t>
  </si>
  <si>
    <t>مبلغ ارزی</t>
  </si>
  <si>
    <t>معادل ریالی</t>
  </si>
  <si>
    <t>سال جاری (ریال)</t>
  </si>
  <si>
    <t>كالای ساخته شده</t>
  </si>
  <si>
    <t>كالای در جریان ساخت</t>
  </si>
  <si>
    <t>مواد اولیه مستقیم</t>
  </si>
  <si>
    <t>مواد كمكی و بسته بندی</t>
  </si>
  <si>
    <t>قطعات و لوازم یدكی</t>
  </si>
  <si>
    <t>كالای امانی نزد دیگران</t>
  </si>
  <si>
    <t>سایر موجودی ها</t>
  </si>
  <si>
    <t>مواد و كالای در راه</t>
  </si>
  <si>
    <t>درآمد شناسایی شده (ریال)</t>
  </si>
  <si>
    <t>علی الحساب</t>
  </si>
  <si>
    <t>صورت وضعیت</t>
  </si>
  <si>
    <t>جمع سایر قرارداد های داخلی</t>
  </si>
  <si>
    <t>جمع سایر قرارداد های خارجی</t>
  </si>
  <si>
    <t>جمع درآمد ناخالص پیمانكاری داخلی</t>
  </si>
  <si>
    <t>جمع درآمد ناخالص پیمانكاری خارجی</t>
  </si>
  <si>
    <t>هزینه پیمانكاران دست دوم</t>
  </si>
  <si>
    <t>كرایه ماشین آلات</t>
  </si>
  <si>
    <t>استهلاك ماشین آلات</t>
  </si>
  <si>
    <t>سایر هزینه ها</t>
  </si>
  <si>
    <t>جمع كل بهای تمام شده طی دوره</t>
  </si>
  <si>
    <t>اضافه می شود: بهای تمام شده كار در جریان اول دوره</t>
  </si>
  <si>
    <t>كسر می شود: بهای تمام شده كار در جریان پایان دوره</t>
  </si>
  <si>
    <t>جمع كل بهای تمام شده پیمانكاری/ خدمات</t>
  </si>
  <si>
    <t>نوع درآمد اتفاقی</t>
  </si>
  <si>
    <t>درآمد اتفاقی</t>
  </si>
  <si>
    <t>هزینه های مرتبط با درآمد اتفاقی حاصل شده</t>
  </si>
  <si>
    <t>درآمد مشمول مالیات درآمد اتفاقی</t>
  </si>
  <si>
    <t>مالیات متعلقه به نرخ ماده 131 ق.م.م</t>
  </si>
  <si>
    <t>مبلغ پیش پرداخت مالیات متعلقه ماده 128 ق.م.م</t>
  </si>
  <si>
    <t xml:space="preserve">    جدول 13: درآمدهای اتفاقی
</t>
  </si>
  <si>
    <t>پاداش هیات مدیره</t>
  </si>
  <si>
    <t>جمع تخصیص سود</t>
  </si>
  <si>
    <t>سود (زیان) انباشته در پایان سال</t>
  </si>
  <si>
    <t>عملكرد منتهی به سال : 1400/12/29</t>
  </si>
  <si>
    <t>دارایی ها</t>
  </si>
  <si>
    <t>حقوق مالكانه و بدهی ها</t>
  </si>
  <si>
    <t>دارایی های غیر جاری</t>
  </si>
  <si>
    <t>پایان دوره (ریال)</t>
  </si>
  <si>
    <t>ابتدای دوره (ریال)</t>
  </si>
  <si>
    <t>دارایی های ثابت مشهود(ارزش دفتری)</t>
  </si>
  <si>
    <t>سرمایه</t>
  </si>
  <si>
    <t>سرمایه گذاری در املاك</t>
  </si>
  <si>
    <t>دارایی های نامشهود</t>
  </si>
  <si>
    <t>سرمایه گذاری های بلندمدت</t>
  </si>
  <si>
    <t>دریافتی های بلند مدت</t>
  </si>
  <si>
    <t>سایر دارایی ها</t>
  </si>
  <si>
    <t>جمع دارایی های غیر جاری</t>
  </si>
  <si>
    <t>مازاد تجدید ارزیابی و سایر سود های تحقق نیافته</t>
  </si>
  <si>
    <t>سود(زیان) انباشته</t>
  </si>
  <si>
    <t>دارایی های جاری</t>
  </si>
  <si>
    <t>بدهی ها</t>
  </si>
  <si>
    <t>بدهی های غیر جاری</t>
  </si>
  <si>
    <t>پیش پرداخت ها</t>
  </si>
  <si>
    <t>پرداختی های بلندمدت</t>
  </si>
  <si>
    <t>موجودی مواد و كالا</t>
  </si>
  <si>
    <t>تسهیلات مالی بلندمدت</t>
  </si>
  <si>
    <t>سرمایه گذاری های كوتاه مدت</t>
  </si>
  <si>
    <t>جمع بدهی های غیرجاری</t>
  </si>
  <si>
    <t>موجودی نقد</t>
  </si>
  <si>
    <t>بدهی های جاری</t>
  </si>
  <si>
    <t>پرداختنی های تجاری و سایر پرداختنی ها</t>
  </si>
  <si>
    <t>دارایی های غیرجاری نگهداری شده برای فروش</t>
  </si>
  <si>
    <t>مالیات پرداختنی</t>
  </si>
  <si>
    <t>جاری شركا/سهام داران</t>
  </si>
  <si>
    <t>سود سهام پرداختنی</t>
  </si>
  <si>
    <t>جمع دارایی های جاری</t>
  </si>
  <si>
    <t>جمع دارایی ها</t>
  </si>
  <si>
    <t>ذخایر</t>
  </si>
  <si>
    <t>پیش دریافت ها</t>
  </si>
  <si>
    <t>بدهی های مرتبط با دارایی های غیرجاری نگهداری شده برای فروش</t>
  </si>
  <si>
    <t>جاری شركا/سهامداران</t>
  </si>
  <si>
    <t>جمع بدهی های جاری</t>
  </si>
  <si>
    <t>جمع بدهی ها</t>
  </si>
  <si>
    <t>جمع حقوق مالكانه و بدهی ها</t>
  </si>
  <si>
    <t>مبلغ خرید طی دوره دارایی های ثابت مشهود</t>
  </si>
  <si>
    <t>مبلغ خرید طی دوره سایر دارایی ها</t>
  </si>
  <si>
    <t>شرح فعالیت های معاف از مالیات</t>
  </si>
  <si>
    <t>هزینه های مستقیم درآمد معاف/نرخ صفر مالیات(ریال)</t>
  </si>
  <si>
    <t>سهم از هزینه های مشترك(ریال)</t>
  </si>
  <si>
    <t>درصد رعایت</t>
  </si>
  <si>
    <t>سود(زیان) درآمد معاف/نرخ صفر مالیات(ریال)</t>
  </si>
  <si>
    <t>فعالیت های كشاورزی و دامپروری (ماده 81 ق.م.م)</t>
  </si>
  <si>
    <t>فعالیت های تولیدی و معدنی اشخاص حقوقی غیردولتی در واحد های تولیدی یا معدنی (ماده 132 ق.م.م)</t>
  </si>
  <si>
    <t>درآمد های خدماتی بیمارستان ها، هتل ها و مراكز اقامتی گردشگری اشخاص حقوقی غیردولتی (ماده 132 ق.م.م)</t>
  </si>
  <si>
    <t>افزایش پنجاه درصدی نیروی كار شاغل واحد های تولیدی و خدماتی و سایر مراكزی كه دارای بیش از پنجاه نفر نیروی كار شاغل باشند (بند ب ماده 132 ق.م.م)</t>
  </si>
  <si>
    <t>افزایش دوره برخورداری محاسبه مالیات به نرخ صفر برای واحد های اقتصادی واقع در شهرك های صنعتی یا مناطق ویژه اقتصادی (بند پ ماده 132 ق.م.م)</t>
  </si>
  <si>
    <t>افزایش زمان برخورداری محاسبه مالیات به نرخ صفر برای سرمایه گذاری در مناطق كمتر توسعه یافته (ردیف (1) بند(ث) ماده 132 ق.م.م)</t>
  </si>
  <si>
    <t>افزایش زمان برخورداری محاسبه مالیات به نرخ صفر برای سرمایه گذاری در سایر مناطق ( ردیف(2) بند(ث) ماده 132 ق.م.م)</t>
  </si>
  <si>
    <t>درآمد حمل و نقل اشخاص حقوقی غیردولتی (ذیل ردیف(2)بند(ث) ماده 132 ق.م.م)</t>
  </si>
  <si>
    <t>مشوق سرمایه گذاری مجدد (ذیل ردیف(2) بند(ث) ماده 132 ق.م.م)</t>
  </si>
  <si>
    <t>افزایش درصد مشوق مشاركت سرمایه گذاری خارجی (بند(ح) ماده 132 ق.م.م)</t>
  </si>
  <si>
    <t>صادرات حداقل 20% از محصولات تولیدی شركت های خارجی با استفاده از ظرفیت واحد های تولیدی داخلی در ایران (صدر بند خ ماده 132 ق.م.م)</t>
  </si>
  <si>
    <t>درآمد ابزاری دفاتر گردشگری و زیارتی دارای مجوز از مراجع قانونی ذی ربط از محل جذب گردشگر خارجی یا اعزام زائر به عربستان، عراق و سوریه (بند (ز) ماده 132 ق.م.م)</t>
  </si>
  <si>
    <t>درآمد واحد های تولیدی و معدنی مستقر در شعاع مندرج در بند د ماده 132 ق.م.م</t>
  </si>
  <si>
    <t>فعالیت های صندوق حمایت از توسعه بخش كشاورزی و شركت های تعاونی روستایی، عشایری و.. (ماده 133 ق.م.م)</t>
  </si>
  <si>
    <t>مدارس و مراكز آموزشی غیرانتفاعی (ماده 134 ق.م.م)</t>
  </si>
  <si>
    <t>معافیت تامین مالی پروژه یا طرح و سرمایه در گردش بنگاه های تولیدی در قالب عقود مشاركتی (ماده 138 مكرر ق.م.م)</t>
  </si>
  <si>
    <t>درآمد های حاصل از فعالیت های غیرانتفاعی موضوع (تبصره1 ماده 139 ق.م.م)</t>
  </si>
  <si>
    <t>درآمد ناشی از فعالیت های انتشاراتی و مطبوعاتی و قرآنی (دارای مجوز از وزارت فرهنگ و ارشاد اسلامی) فرهنگی و هنری ( بند ل ماده 139 ق.م.م)</t>
  </si>
  <si>
    <t>هدایا، درآمد ها و دریافتی نقدی و غیرنقدی (ماده 139 ق.م.م)</t>
  </si>
  <si>
    <t>درآمد حاصل از صادرات خدمات و كالا های غیر نفتی، با اعمال سود (زیان) حاصل از تسعیر ارز ناشی از صادرات (صدر ماده 141 ق.م.م)</t>
  </si>
  <si>
    <t>درآمد حاصل از صادرات محصولات كشاورزی، با اعمال سود (زیان) حاصل از تسعیر ارز ناشی از صادرات (صدر ماده 141 ق.م.م)</t>
  </si>
  <si>
    <t>درآمد حاصل از صادرات مواد خام، با اعمال سود (زیان) حاصل از تسعیر ارز ناشی از صادرات (قسمت اخیر ماده 141 ق.م.م)</t>
  </si>
  <si>
    <t>درآمد حاصل از صادرات كالا های مختلف كه به صورت عبوری (ترانزیت) به ایران وارد و بدون تغییر در ماهیت یا با انجام كاری بر روی آن صادر می شوند، با اعمال سود (زیان) حاصل از تسعیر ارز ناشی از صادرات (تبصره یك ماده 141 ق.م.م)</t>
  </si>
  <si>
    <t>كارگاه های فرش دستباف و صنایع دستی (ماده 142 ق.م.م)</t>
  </si>
  <si>
    <t>صندوق های سرمایه گذاری (تبصره 1 ماده 143 مكرر ق.م.م)</t>
  </si>
  <si>
    <t>حق اختراع یا حق اكتشاف برای مخترعین و مكتشفان (ماده 144 ق.م.م)</t>
  </si>
  <si>
    <t>سود شپرده و جوایز بانك ها و موسسات اعتباری غیر بانكی مجاز (موضوع بند های 1 تا 4 ماده 145 ق.م.م)</t>
  </si>
  <si>
    <t>سود و جوایز متعلق به اوراق مشاركت (بند 5 ماده 145 ق.م.م)</t>
  </si>
  <si>
    <t>فعالیت های اقتصادی در مناطق آزاد تجاری (ماده 13 قانون چگونگی اداره مناطق آزاد تجاری)</t>
  </si>
  <si>
    <t>شركت های دانش بنیان ( بخش الف ماده 3 قانون حمایت از شركت های دانش بنیان)</t>
  </si>
  <si>
    <t>واحد های پژوهشی و فناوری و مهندسی واقع در پارك های علم و فناوری و شهرك های فن آوری (ماده 9 قانون حمایت از شركت های دانش بنیان)</t>
  </si>
  <si>
    <t>درآمد های نهاد های واسط ( ماده 11 قانون توسعه ی ایزار های مالی)</t>
  </si>
  <si>
    <t xml:space="preserve">فعالیت های مشمول مالیات مقطوع </t>
  </si>
  <si>
    <t>طبق مفاد ماده 2 دستورالعمل ماده 5 قانون افزایش سرمایه از طریق صرف سهام و با لحاظ نمودن نسبت مندرج در ماده 4 دستورالعمل مذكور (بخشنامه 200/99/521 مورخ 1399/10/14)</t>
  </si>
  <si>
    <t>سایر فعالیت های معاف</t>
  </si>
  <si>
    <t>سایر معافیت های مقرر در احكام مالیاتی قوانین برنامه پنج ساله پنجم و ششم توسعه جمهوری اسلامی ایران و قانون بودجه و سایر قوانین مربوط حسب مورد با ذكر مصادیق:</t>
  </si>
  <si>
    <t>مجموع (نقل به جدول محاسبه مالیات)</t>
  </si>
  <si>
    <t>جمع كل درآمد (ریال)</t>
  </si>
  <si>
    <t>مالیات پرداختی</t>
  </si>
  <si>
    <t>مالیات بر اساس نرخ این اظهارنامه</t>
  </si>
  <si>
    <t xml:space="preserve">   جدول شماره 20 :مالیات های پرداختی در سایر کشور ها مربوط به درآمدهای خارج از کشور (کسر از مالیات) ( تبصره ماده 180 ق‌م‌م)
</t>
  </si>
  <si>
    <t>مبلغ درآمد مقطوع (ریال)</t>
  </si>
  <si>
    <t>سود (زیان) درآمد های مقطوع (ریال)</t>
  </si>
  <si>
    <t>مالیات پرداخت شده (ریال)</t>
  </si>
  <si>
    <t>شماره رسید پرداخت</t>
  </si>
  <si>
    <t>شماره رسید تسلیم اظهارنامه</t>
  </si>
  <si>
    <t>نوع درامد مقطوع</t>
  </si>
  <si>
    <t>درآمد حاصل از انتقال یا واگذاری املاک (مواد 59 و 78 ق.م.م)</t>
  </si>
  <si>
    <t>درآمد حاصل از انتقال حق واگذاری (مواد 59 و 78 ق.م.م)</t>
  </si>
  <si>
    <t>درآمد حاصل از بساز و بفروشی (ماده 77 قبل از اصلاحیه سال 1394 ق.م.م)</t>
  </si>
  <si>
    <t>درآمد حاصل از سود سهام یا سهم الشرکه دریافتی از شرکتهای سرمایه پذیر (تبصره 4 ماده 105 ق.م.م)</t>
  </si>
  <si>
    <t>درآمد حاصل از نقل و انتقال سهام و سهم الشرکه و حق تقدم سهام و سهم الشرکه شرکا در سایر شرکتها</t>
  </si>
  <si>
    <t>اندوخته صرف سهام (تبصره 2 ماده 143 ق.م.م)</t>
  </si>
  <si>
    <t>(ماده 143 مکرر ق.م.م) نقل و انتقال سهام و حق تقدم سهام شرکتها</t>
  </si>
  <si>
    <t>پرداختی شعب یا نمایندگی های خارجی ناشی از ماده 107 ق.م.م</t>
  </si>
  <si>
    <t>مشخصات دریافت كننده كمك</t>
  </si>
  <si>
    <t>تاریخ پرداخت</t>
  </si>
  <si>
    <t>درصد قابل قبول از درآمد مشمول مالیات</t>
  </si>
  <si>
    <t>كمك های مالی پرداختی پذیرفته شده توسط سازمان (ریال)</t>
  </si>
  <si>
    <t>مازاد كمك های مالی پرداختی پذیرفته نشده توسط سازمان (ریال)</t>
  </si>
  <si>
    <t xml:space="preserve">   جدول 21: درآمدهایی که مالیات آنها قبلا به صورت مقطوع است
</t>
  </si>
  <si>
    <t xml:space="preserve">   جدول 22: کمک های پرداختی
</t>
  </si>
  <si>
    <t>نقدی</t>
  </si>
  <si>
    <t>غیر نقدی</t>
  </si>
  <si>
    <t>نحوه کمک</t>
  </si>
  <si>
    <t>نوع کمک</t>
  </si>
  <si>
    <t>کمک های پرداختی براساس ماده 172</t>
  </si>
  <si>
    <t>کمک های پرداختی براساس حساب های پذیرفته شده در قانون بودجه</t>
  </si>
  <si>
    <t>نام سرمایه گذار خارجی</t>
  </si>
  <si>
    <t>تاریخ سرمایه گذاری در ایران</t>
  </si>
  <si>
    <t>موضوع سرمایه وارده</t>
  </si>
  <si>
    <t>مبلغ سرمایه وارده (ریال)</t>
  </si>
  <si>
    <t>نحوه سرمایه گذاری</t>
  </si>
  <si>
    <t>مدت سرمایه گذاری در ایران (به ماه)</t>
  </si>
  <si>
    <t>روش سرمایه گذاری</t>
  </si>
  <si>
    <t>مستقیم</t>
  </si>
  <si>
    <t>مشارکت مدنی</t>
  </si>
  <si>
    <t>BOT</t>
  </si>
  <si>
    <t>Buyback</t>
  </si>
  <si>
    <t>ارزش (ریال)</t>
  </si>
  <si>
    <t xml:space="preserve">   جدول 24: ثبت جایزه دولتی/ موقوفه/ نذر/ بریه ولی فقیه/ خمس/ زکات/ هدیه/ کمک و وجوه نقدی و غیر نقدی دریافتی
</t>
  </si>
  <si>
    <t xml:space="preserve">   جدول 25: استهلاک زیان سنواتی
</t>
  </si>
  <si>
    <t>مبلغ زیان سنوات قبل طبق دفاتر</t>
  </si>
  <si>
    <t>مانده زیان سنوات قبل مورد تایید سازمان امور مالیاتی</t>
  </si>
  <si>
    <t>میزان استهلاك زیان سنواتی (بند 12 ماده 148 ق.م.م (نقل به جدول محاسبه مالیات)</t>
  </si>
  <si>
    <t>مانده زیان سنواتی طبق دفاتر</t>
  </si>
  <si>
    <t>مانده زیان سنواتی مورد تایید سازمان امور مالیاتی</t>
  </si>
  <si>
    <t>شرح طبقه دارایی تجدید ارزیابی شده</t>
  </si>
  <si>
    <t>ارزش دفتری دارایی قبل از تجدید ارزیابی</t>
  </si>
  <si>
    <t>ارزش دارایی ثبت شده در دفاتر بعد از تجدید ارزیابی</t>
  </si>
  <si>
    <t>در صورت ثبت افزایش (كاهش) سرمایه در اداره ثبت شركت ها</t>
  </si>
  <si>
    <t>شماره آگاهی ثبت</t>
  </si>
  <si>
    <t xml:space="preserve">   جدول شماره 28: اطلاعات مربوط به تجدید ارزیابی دارایی ها
</t>
  </si>
  <si>
    <t xml:space="preserve">   جدول 18: معافیت‌ها و بخشودگی‌های مالیاتی (کسر از مالیات)
</t>
  </si>
  <si>
    <t>مورد بخشودگی</t>
  </si>
  <si>
    <t>سود مشمول مالیات (ریال)</t>
  </si>
  <si>
    <t>مالیات سود مشمول (ریال)</t>
  </si>
  <si>
    <t>هزینه های تحقیقاتی و پژوهشی</t>
  </si>
  <si>
    <t>نرخ مورد بخشودگی (درصد)</t>
  </si>
  <si>
    <t>میزان بخشودگی (ریال)</t>
  </si>
  <si>
    <t xml:space="preserve"> طبق دستورالعمل 200/99/519 مورخ 1399/09/04 و بر اساس بخشنامه شماره 200/1400/16 مورخ 1400/03/08، در مواردی که مودی استحقاق برخورداری بیش از یک معافیت،بخشودگی و یا تخفیف در نرخ مالیاتی را دارد لازم است با رعایت بخشنامه شماره 200/96/35 مورخ 1396/03/03 اقدام شود.لذا محاسبات این جدول با در نظر گرفتن این قانون محاسبه و نمایش داده می شود.
</t>
  </si>
  <si>
    <t>شرکت های تعاونی تا سقف درآمد مشمول مالیات ابرازی (تبصره 6 ماده 105 ق.م.م)</t>
  </si>
  <si>
    <t>تخفیف در نرخ بخشودگی مالیاتی (تبصره 7 ماده 105 ق.م.م)</t>
  </si>
  <si>
    <t>معافیت موضوع درآمد ابرازی کلیه تاسیسات ایرانگردی و جهانگردی برای پروانه بهره برداری که قبل از اجرای این قانون اخذ گردیده است</t>
  </si>
  <si>
    <t>تخفیف در نرخ مالیاتی شرکتهای خارجی برای تولید محصولات با نشان معتبر موضوع قسمت اخیر بند خ ماده 132 ق.م.م</t>
  </si>
  <si>
    <t>بخشودگی مالیاتی هزینه های تحقیقاتی و پژوهشی موضوع بند س ماده 132 ق.م.م</t>
  </si>
  <si>
    <t>بخشودگی مالیات موضوع قانون بودجه کل کشور بند ق</t>
  </si>
  <si>
    <t>درآمد مشمول مالیات پس از کسر تعدیلات</t>
  </si>
  <si>
    <r>
      <t xml:space="preserve">مودی گرامی ، این جدول بر اساس اطلاعات شما در </t>
    </r>
    <r>
      <rPr>
        <i/>
        <sz val="12"/>
        <color theme="5" tint="-0.249977111117893"/>
        <rFont val="IRANSans"/>
        <family val="2"/>
      </rPr>
      <t>سامانه ثبت نام</t>
    </r>
    <r>
      <rPr>
        <sz val="12"/>
        <color theme="5" tint="-0.249977111117893"/>
        <rFont val="IRANSans"/>
        <family val="2"/>
      </rPr>
      <t xml:space="preserve"> تکمیل شده است.لذا در صورت وجود مغایرت ، لازم است پس از انجام اصلاحات در سامانه مذکور ، بر روی دکمه بروزرسانی اطلاعات کلیک نمایید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</si>
</sst>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_-* #,##0.00\-;_-* &quot;-&quot;??_-;_-@_-"/>
    <numFmt numFmtId="165" formatCode="[$-3000401]0"/>
    <numFmt numFmtId="166" formatCode="[$-3000401]0%"/>
    <numFmt numFmtId="167" formatCode="[$-3000401]0.#####E+00"/>
    <numFmt numFmtId="168" formatCode="[$-3000401]0.####E+00"/>
    <numFmt numFmtId="169" formatCode="_-* #,##0_-;_-* #,##0\-;_-* &quot;-&quot;??_-;_-@_-"/>
  </numFmts>
  <fonts count="3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theme="0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4"/>
      <color theme="0"/>
      <name val="Tahoma"/>
      <family val="2"/>
    </font>
    <font>
      <sz val="10"/>
      <color theme="1"/>
      <name val="Tahoma"/>
      <family val="2"/>
    </font>
    <font>
      <b/>
      <sz val="10"/>
      <color rgb="FFFF0000"/>
      <name val="Tahoma"/>
      <family val="2"/>
    </font>
    <font>
      <sz val="12"/>
      <color theme="5" tint="-0.249977111117893"/>
      <name val="Arial"/>
      <family val="2"/>
      <scheme val="minor"/>
    </font>
    <font>
      <sz val="12"/>
      <name val="Arial"/>
      <family val="2"/>
      <scheme val="minor"/>
    </font>
    <font>
      <sz val="10"/>
      <name val="Arial"/>
      <family val="2"/>
      <scheme val="minor"/>
    </font>
    <font>
      <sz val="10"/>
      <name val="Tahoma"/>
      <family val="2"/>
    </font>
    <font>
      <sz val="16"/>
      <color theme="0"/>
      <name val="IRANSansX"/>
      <family val="3"/>
    </font>
    <font>
      <sz val="12"/>
      <color rgb="FFFF0000"/>
      <name val="IRANSansX"/>
      <family val="3"/>
    </font>
    <font>
      <b/>
      <sz val="11"/>
      <color theme="0"/>
      <name val="IRANSans"/>
      <family val="2"/>
    </font>
    <font>
      <sz val="11"/>
      <color theme="0"/>
      <name val="IRANSans"/>
      <family val="2"/>
    </font>
    <font>
      <b/>
      <sz val="11"/>
      <color theme="1"/>
      <name val="IRANSans"/>
      <family val="2"/>
    </font>
    <font>
      <sz val="11"/>
      <color theme="1"/>
      <name val="IRANSans"/>
      <family val="2"/>
    </font>
    <font>
      <b/>
      <sz val="12"/>
      <color theme="0"/>
      <name val="IRANSans"/>
      <family val="2"/>
    </font>
    <font>
      <b/>
      <sz val="14"/>
      <color theme="0"/>
      <name val="IRANSans"/>
      <family val="2"/>
    </font>
    <font>
      <sz val="12"/>
      <color theme="1"/>
      <name val="IRANSans"/>
      <family val="2"/>
    </font>
    <font>
      <sz val="12"/>
      <color theme="1"/>
      <name val="Arial"/>
      <family val="2"/>
      <scheme val="minor"/>
    </font>
    <font>
      <sz val="11"/>
      <color theme="1"/>
      <name val="IRANSans"/>
      <family val="2"/>
      <charset val="178"/>
    </font>
    <font>
      <sz val="12"/>
      <color theme="0"/>
      <name val="IRANSans"/>
      <family val="2"/>
    </font>
    <font>
      <b/>
      <sz val="12"/>
      <color theme="1"/>
      <name val="IRANSans"/>
      <family val="2"/>
    </font>
    <font>
      <sz val="14"/>
      <color theme="0"/>
      <name val="IRANSansX"/>
      <family val="3"/>
    </font>
    <font>
      <sz val="12"/>
      <color theme="5" tint="-0.249977111117893"/>
      <name val="IRANSans"/>
      <family val="2"/>
    </font>
    <font>
      <i/>
      <sz val="12"/>
      <color theme="5" tint="-0.249977111117893"/>
      <name val="IRANSans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2B97B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CE0E9"/>
        <bgColor indexed="64"/>
      </patternFill>
    </fill>
    <fill>
      <patternFill patternType="solid">
        <fgColor rgb="FF269FD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0.79998168889431442"/>
      </left>
      <right/>
      <top style="thin">
        <color theme="8" tint="0.59996337778862885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8" tint="0.59996337778862885"/>
      </top>
      <bottom style="thin">
        <color theme="4" tint="0.79998168889431442"/>
      </bottom>
      <diagonal/>
    </border>
    <border>
      <left style="thin">
        <color theme="0"/>
      </left>
      <right style="thin">
        <color theme="0"/>
      </right>
      <top/>
      <bottom style="thin">
        <color theme="8" tint="0.59996337778862885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auto="1"/>
      </left>
      <right/>
      <top/>
      <bottom/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auto="1"/>
      </right>
      <top style="thin">
        <color auto="1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/>
      <bottom style="thin">
        <color theme="8" tint="0.59996337778862885"/>
      </bottom>
      <diagonal/>
    </border>
    <border>
      <left/>
      <right style="thin">
        <color theme="0"/>
      </right>
      <top/>
      <bottom style="thin">
        <color theme="8" tint="0.59996337778862885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8" tint="0.59996337778862885"/>
      </left>
      <right style="thin">
        <color auto="1"/>
      </right>
      <top style="thin">
        <color theme="8" tint="0.59996337778862885"/>
      </top>
      <bottom/>
      <diagonal/>
    </border>
    <border>
      <left style="thin">
        <color theme="8" tint="0.59996337778862885"/>
      </left>
      <right style="thin">
        <color auto="1"/>
      </right>
      <top/>
      <bottom style="thin">
        <color theme="8" tint="0.59996337778862885"/>
      </bottom>
      <diagonal/>
    </border>
    <border>
      <left style="thin">
        <color theme="8" tint="0.59996337778862885"/>
      </left>
      <right/>
      <top/>
      <bottom/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8" tint="0.59996337778862885"/>
      </right>
      <top/>
      <bottom style="thin">
        <color theme="0"/>
      </bottom>
      <diagonal/>
    </border>
  </borders>
  <cellStyleXfs count="12">
    <xf numFmtId="0" fontId="0" fillId="0" borderId="0"/>
    <xf numFmtId="0" fontId="4" fillId="2" borderId="2" applyBorder="0" applyAlignment="0">
      <alignment horizontal="center"/>
    </xf>
    <xf numFmtId="0" fontId="5" fillId="2" borderId="1" applyAlignment="0">
      <alignment horizontal="center" vertical="center"/>
    </xf>
    <xf numFmtId="0" fontId="6" fillId="6" borderId="7">
      <alignment horizontal="center" vertical="center"/>
    </xf>
    <xf numFmtId="0" fontId="5" fillId="2" borderId="4">
      <alignment horizontal="center" vertical="center"/>
    </xf>
    <xf numFmtId="0" fontId="6" fillId="3" borderId="5">
      <alignment horizontal="center" vertical="center"/>
    </xf>
    <xf numFmtId="0" fontId="6" fillId="4" borderId="6">
      <alignment horizontal="center" vertical="center"/>
    </xf>
    <xf numFmtId="0" fontId="6" fillId="5" borderId="4">
      <alignment horizontal="center" vertical="center"/>
    </xf>
    <xf numFmtId="1" fontId="6" fillId="7" borderId="5">
      <alignment horizontal="center" vertical="center"/>
    </xf>
    <xf numFmtId="0" fontId="6" fillId="0" borderId="5">
      <alignment horizontal="center" vertical="center"/>
    </xf>
    <xf numFmtId="164" fontId="3" fillId="0" borderId="0" applyFont="0" applyFill="0" applyBorder="0" applyAlignment="0" applyProtection="0"/>
    <xf numFmtId="0" fontId="2" fillId="0" borderId="0"/>
  </cellStyleXfs>
  <cellXfs count="243">
    <xf numFmtId="0" fontId="0" fillId="0" borderId="0" xfId="0"/>
    <xf numFmtId="0" fontId="7" fillId="0" borderId="0" xfId="0" applyFont="1"/>
    <xf numFmtId="0" fontId="7" fillId="2" borderId="4" xfId="4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11"/>
    <xf numFmtId="0" fontId="9" fillId="9" borderId="0" xfId="11" applyFont="1" applyFill="1" applyAlignment="1">
      <alignment horizontal="right"/>
    </xf>
    <xf numFmtId="0" fontId="9" fillId="9" borderId="0" xfId="11" applyFont="1" applyFill="1"/>
    <xf numFmtId="0" fontId="9" fillId="0" borderId="0" xfId="11" applyFont="1"/>
    <xf numFmtId="0" fontId="11" fillId="0" borderId="0" xfId="11" applyFont="1" applyAlignment="1">
      <alignment horizontal="right" vertical="center"/>
    </xf>
    <xf numFmtId="0" fontId="13" fillId="0" borderId="0" xfId="11" applyFont="1" applyAlignment="1">
      <alignment horizontal="right" vertical="center"/>
    </xf>
    <xf numFmtId="0" fontId="14" fillId="0" borderId="0" xfId="11" applyFont="1"/>
    <xf numFmtId="0" fontId="12" fillId="0" borderId="0" xfId="11" applyFont="1" applyAlignment="1">
      <alignment horizontal="right" vertical="center"/>
    </xf>
    <xf numFmtId="0" fontId="17" fillId="2" borderId="4" xfId="4" applyFont="1" applyAlignment="1">
      <alignment horizontal="center" vertical="center"/>
    </xf>
    <xf numFmtId="167" fontId="20" fillId="4" borderId="6" xfId="6" applyNumberFormat="1" applyFont="1">
      <alignment horizontal="center" vertical="center"/>
    </xf>
    <xf numFmtId="0" fontId="20" fillId="4" borderId="6" xfId="6" applyFont="1">
      <alignment horizontal="center" vertical="center"/>
    </xf>
    <xf numFmtId="168" fontId="20" fillId="0" borderId="7" xfId="3" applyNumberFormat="1" applyFont="1" applyFill="1" applyAlignment="1">
      <alignment horizontal="center" vertical="center"/>
    </xf>
    <xf numFmtId="0" fontId="20" fillId="0" borderId="7" xfId="3" applyFont="1" applyFill="1" applyAlignment="1">
      <alignment horizontal="center" vertical="center"/>
    </xf>
    <xf numFmtId="1" fontId="20" fillId="0" borderId="7" xfId="3" applyNumberFormat="1" applyFont="1" applyFill="1" applyAlignment="1">
      <alignment horizontal="center" vertical="center"/>
    </xf>
    <xf numFmtId="0" fontId="20" fillId="4" borderId="6" xfId="6" applyFont="1" applyAlignment="1">
      <alignment horizontal="center" vertical="center"/>
    </xf>
    <xf numFmtId="0" fontId="17" fillId="2" borderId="4" xfId="4" applyFont="1" applyAlignment="1">
      <alignment horizontal="center" vertical="center" wrapText="1"/>
    </xf>
    <xf numFmtId="165" fontId="20" fillId="4" borderId="6" xfId="6" applyNumberFormat="1" applyFont="1" applyAlignment="1">
      <alignment horizontal="center" vertical="center"/>
    </xf>
    <xf numFmtId="0" fontId="20" fillId="4" borderId="8" xfId="6" applyFont="1" applyBorder="1" applyAlignment="1">
      <alignment horizontal="center" vertical="center"/>
    </xf>
    <xf numFmtId="166" fontId="20" fillId="4" borderId="6" xfId="6" applyNumberFormat="1" applyFont="1" applyAlignment="1">
      <alignment horizontal="center" vertical="center"/>
    </xf>
    <xf numFmtId="165" fontId="20" fillId="0" borderId="7" xfId="3" applyNumberFormat="1" applyFont="1" applyFill="1" applyAlignment="1">
      <alignment horizontal="center" vertical="center"/>
    </xf>
    <xf numFmtId="0" fontId="20" fillId="0" borderId="10" xfId="3" applyFont="1" applyFill="1" applyBorder="1" applyAlignment="1">
      <alignment horizontal="center" vertical="center"/>
    </xf>
    <xf numFmtId="166" fontId="20" fillId="0" borderId="7" xfId="3" applyNumberFormat="1" applyFont="1" applyFill="1" applyAlignment="1">
      <alignment horizontal="center" vertical="center"/>
    </xf>
    <xf numFmtId="0" fontId="0" fillId="0" borderId="0" xfId="0" applyFill="1"/>
    <xf numFmtId="0" fontId="20" fillId="0" borderId="0" xfId="0" applyFont="1" applyAlignment="1">
      <alignment horizontal="center" vertical="center"/>
    </xf>
    <xf numFmtId="165" fontId="20" fillId="0" borderId="6" xfId="6" applyNumberFormat="1" applyFont="1" applyFill="1" applyAlignment="1">
      <alignment horizontal="center" vertical="center"/>
    </xf>
    <xf numFmtId="0" fontId="20" fillId="13" borderId="4" xfId="7" applyFont="1" applyFill="1" applyAlignment="1">
      <alignment horizontal="center" vertical="center"/>
    </xf>
    <xf numFmtId="165" fontId="20" fillId="13" borderId="6" xfId="6" applyNumberFormat="1" applyFont="1" applyFill="1" applyAlignment="1">
      <alignment horizontal="center" vertical="center"/>
    </xf>
    <xf numFmtId="0" fontId="20" fillId="0" borderId="0" xfId="0" applyFont="1"/>
    <xf numFmtId="165" fontId="21" fillId="2" borderId="4" xfId="4" applyNumberFormat="1" applyFont="1" applyAlignment="1">
      <alignment horizontal="center" vertical="center"/>
    </xf>
    <xf numFmtId="165" fontId="22" fillId="2" borderId="4" xfId="4" applyNumberFormat="1" applyFont="1" applyAlignment="1">
      <alignment horizontal="center" vertical="center"/>
    </xf>
    <xf numFmtId="0" fontId="23" fillId="4" borderId="6" xfId="6" applyFont="1" applyAlignment="1">
      <alignment horizontal="right" vertical="center"/>
    </xf>
    <xf numFmtId="0" fontId="23" fillId="4" borderId="6" xfId="6" applyFont="1" applyAlignment="1">
      <alignment horizontal="center" vertical="center"/>
    </xf>
    <xf numFmtId="0" fontId="23" fillId="4" borderId="6" xfId="6" applyFont="1">
      <alignment horizontal="center"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20" fillId="0" borderId="7" xfId="3" applyFont="1" applyFill="1">
      <alignment horizontal="center" vertical="center"/>
    </xf>
    <xf numFmtId="12" fontId="23" fillId="4" borderId="6" xfId="6" applyNumberFormat="1" applyFont="1" applyAlignment="1">
      <alignment horizontal="center" vertical="center"/>
    </xf>
    <xf numFmtId="165" fontId="23" fillId="4" borderId="6" xfId="6" applyNumberFormat="1" applyFont="1" applyAlignment="1">
      <alignment horizontal="center" vertical="center"/>
    </xf>
    <xf numFmtId="12" fontId="23" fillId="4" borderId="6" xfId="6" applyNumberFormat="1" applyFont="1" applyAlignment="1">
      <alignment vertical="center"/>
    </xf>
    <xf numFmtId="166" fontId="23" fillId="4" borderId="6" xfId="6" applyNumberFormat="1" applyFont="1" applyAlignment="1">
      <alignment horizontal="center" vertical="center"/>
    </xf>
    <xf numFmtId="0" fontId="24" fillId="0" borderId="0" xfId="0" applyFont="1"/>
    <xf numFmtId="0" fontId="23" fillId="0" borderId="7" xfId="3" applyFont="1" applyFill="1">
      <alignment horizontal="center" vertical="center"/>
    </xf>
    <xf numFmtId="165" fontId="23" fillId="0" borderId="7" xfId="3" applyNumberFormat="1" applyFont="1" applyFill="1">
      <alignment horizontal="center" vertical="center"/>
    </xf>
    <xf numFmtId="0" fontId="17" fillId="2" borderId="4" xfId="4" applyFont="1">
      <alignment horizontal="center" vertical="center"/>
    </xf>
    <xf numFmtId="0" fontId="18" fillId="2" borderId="4" xfId="4" applyFont="1">
      <alignment horizontal="center" vertical="center"/>
    </xf>
    <xf numFmtId="0" fontId="20" fillId="0" borderId="5" xfId="9" applyFont="1">
      <alignment horizontal="center" vertical="center"/>
    </xf>
    <xf numFmtId="169" fontId="20" fillId="0" borderId="5" xfId="10" applyNumberFormat="1" applyFont="1" applyBorder="1" applyAlignment="1">
      <alignment horizontal="center" vertical="center"/>
    </xf>
    <xf numFmtId="169" fontId="20" fillId="10" borderId="6" xfId="10" applyNumberFormat="1" applyFont="1" applyFill="1" applyBorder="1" applyAlignment="1">
      <alignment horizontal="center" vertical="center"/>
    </xf>
    <xf numFmtId="169" fontId="20" fillId="13" borderId="6" xfId="10" applyNumberFormat="1" applyFont="1" applyFill="1" applyBorder="1" applyAlignment="1">
      <alignment horizontal="center" vertical="center"/>
    </xf>
    <xf numFmtId="0" fontId="20" fillId="13" borderId="4" xfId="7" applyFont="1" applyFill="1">
      <alignment horizontal="center" vertical="center"/>
    </xf>
    <xf numFmtId="1" fontId="20" fillId="10" borderId="5" xfId="8" applyFont="1" applyFill="1">
      <alignment horizontal="center" vertical="center"/>
    </xf>
    <xf numFmtId="0" fontId="0" fillId="14" borderId="0" xfId="0" applyFill="1"/>
    <xf numFmtId="0" fontId="0" fillId="15" borderId="0" xfId="0" applyFill="1"/>
    <xf numFmtId="0" fontId="25" fillId="0" borderId="5" xfId="9" applyFont="1">
      <alignment horizontal="center" vertical="center"/>
    </xf>
    <xf numFmtId="1" fontId="25" fillId="7" borderId="5" xfId="8" applyFont="1">
      <alignment horizontal="center" vertical="center"/>
    </xf>
    <xf numFmtId="0" fontId="25" fillId="0" borderId="18" xfId="9" applyFont="1" applyBorder="1">
      <alignment horizontal="center" vertical="center"/>
    </xf>
    <xf numFmtId="0" fontId="25" fillId="17" borderId="4" xfId="7" applyFont="1" applyFill="1">
      <alignment horizontal="center" vertical="center"/>
    </xf>
    <xf numFmtId="0" fontId="21" fillId="2" borderId="4" xfId="4" applyFont="1" applyAlignment="1">
      <alignment horizontal="center" vertical="center" wrapText="1"/>
    </xf>
    <xf numFmtId="0" fontId="21" fillId="2" borderId="4" xfId="4" applyFont="1">
      <alignment horizontal="center" vertical="center"/>
    </xf>
    <xf numFmtId="0" fontId="26" fillId="2" borderId="4" xfId="4" applyFont="1">
      <alignment horizontal="center" vertical="center"/>
    </xf>
    <xf numFmtId="0" fontId="23" fillId="0" borderId="5" xfId="9" applyFont="1">
      <alignment horizontal="center" vertical="center"/>
    </xf>
    <xf numFmtId="1" fontId="23" fillId="10" borderId="5" xfId="8" applyFont="1" applyFill="1">
      <alignment horizontal="center" vertical="center"/>
    </xf>
    <xf numFmtId="0" fontId="23" fillId="10" borderId="5" xfId="9" applyFont="1" applyFill="1">
      <alignment horizontal="center" vertical="center"/>
    </xf>
    <xf numFmtId="0" fontId="23" fillId="4" borderId="5" xfId="9" applyFont="1" applyFill="1">
      <alignment horizontal="center" vertical="center"/>
    </xf>
    <xf numFmtId="0" fontId="23" fillId="6" borderId="7" xfId="3" applyFont="1">
      <alignment horizontal="center" vertical="center"/>
    </xf>
    <xf numFmtId="1" fontId="23" fillId="7" borderId="5" xfId="8" applyFont="1">
      <alignment horizontal="center" vertical="center"/>
    </xf>
    <xf numFmtId="0" fontId="23" fillId="8" borderId="5" xfId="9" applyFont="1" applyFill="1">
      <alignment horizontal="center" vertical="center"/>
    </xf>
    <xf numFmtId="0" fontId="20" fillId="3" borderId="5" xfId="5" applyFont="1">
      <alignment horizontal="center" vertical="center"/>
    </xf>
    <xf numFmtId="169" fontId="23" fillId="3" borderId="5" xfId="10" applyNumberFormat="1" applyFont="1" applyFill="1" applyBorder="1" applyAlignment="1">
      <alignment horizontal="center" vertical="center"/>
    </xf>
    <xf numFmtId="169" fontId="23" fillId="0" borderId="5" xfId="10" applyNumberFormat="1" applyFont="1" applyBorder="1" applyAlignment="1">
      <alignment horizontal="center" vertical="center"/>
    </xf>
    <xf numFmtId="0" fontId="23" fillId="3" borderId="5" xfId="5" applyFont="1">
      <alignment horizontal="center" vertical="center"/>
    </xf>
    <xf numFmtId="0" fontId="23" fillId="6" borderId="0" xfId="3" applyFont="1" applyBorder="1">
      <alignment horizontal="center" vertical="center"/>
    </xf>
    <xf numFmtId="0" fontId="23" fillId="4" borderId="0" xfId="6" applyFont="1" applyBorder="1">
      <alignment horizontal="center" vertical="center"/>
    </xf>
    <xf numFmtId="0" fontId="23" fillId="3" borderId="0" xfId="6" applyFont="1" applyFill="1" applyBorder="1">
      <alignment horizontal="center" vertical="center"/>
    </xf>
    <xf numFmtId="0" fontId="23" fillId="3" borderId="5" xfId="5" applyFont="1" applyFill="1">
      <alignment horizontal="center" vertical="center"/>
    </xf>
    <xf numFmtId="0" fontId="23" fillId="10" borderId="6" xfId="6" applyFont="1" applyFill="1">
      <alignment horizontal="center" vertical="center"/>
    </xf>
    <xf numFmtId="0" fontId="23" fillId="10" borderId="5" xfId="5" applyFont="1" applyFill="1">
      <alignment horizontal="center" vertical="center"/>
    </xf>
    <xf numFmtId="169" fontId="23" fillId="10" borderId="5" xfId="10" applyNumberFormat="1" applyFont="1" applyFill="1" applyBorder="1" applyAlignment="1">
      <alignment horizontal="center" vertical="center"/>
    </xf>
    <xf numFmtId="0" fontId="23" fillId="10" borderId="7" xfId="3" applyFont="1" applyFill="1">
      <alignment horizontal="center" vertical="center"/>
    </xf>
    <xf numFmtId="0" fontId="23" fillId="10" borderId="0" xfId="3" applyFont="1" applyFill="1" applyBorder="1">
      <alignment horizontal="center" vertical="center"/>
    </xf>
    <xf numFmtId="0" fontId="23" fillId="10" borderId="0" xfId="6" applyFont="1" applyFill="1" applyBorder="1">
      <alignment horizontal="center" vertical="center"/>
    </xf>
    <xf numFmtId="0" fontId="23" fillId="6" borderId="5" xfId="9" applyFont="1" applyFill="1">
      <alignment horizontal="center" vertical="center"/>
    </xf>
    <xf numFmtId="169" fontId="23" fillId="0" borderId="5" xfId="10" applyNumberFormat="1" applyFont="1" applyBorder="1" applyAlignment="1">
      <alignment vertical="center"/>
    </xf>
    <xf numFmtId="0" fontId="23" fillId="3" borderId="5" xfId="5" applyFont="1" applyFill="1" applyAlignment="1">
      <alignment vertical="center"/>
    </xf>
    <xf numFmtId="0" fontId="23" fillId="0" borderId="5" xfId="9" applyFont="1" applyAlignment="1">
      <alignment vertical="center"/>
    </xf>
    <xf numFmtId="0" fontId="23" fillId="3" borderId="5" xfId="5" applyFont="1" applyAlignment="1">
      <alignment vertical="center"/>
    </xf>
    <xf numFmtId="0" fontId="23" fillId="10" borderId="4" xfId="4" applyFont="1" applyFill="1">
      <alignment horizontal="center" vertical="center"/>
    </xf>
    <xf numFmtId="169" fontId="23" fillId="10" borderId="5" xfId="5" applyNumberFormat="1" applyFont="1" applyFill="1">
      <alignment horizontal="center" vertical="center"/>
    </xf>
    <xf numFmtId="169" fontId="23" fillId="10" borderId="5" xfId="9" applyNumberFormat="1" applyFont="1" applyFill="1">
      <alignment horizontal="center" vertical="center"/>
    </xf>
    <xf numFmtId="0" fontId="20" fillId="0" borderId="5" xfId="9" applyFont="1">
      <alignment horizontal="center" vertical="center"/>
    </xf>
    <xf numFmtId="169" fontId="23" fillId="0" borderId="5" xfId="10" applyNumberFormat="1" applyFont="1" applyBorder="1" applyAlignment="1">
      <alignment horizontal="center" vertical="center"/>
    </xf>
    <xf numFmtId="0" fontId="20" fillId="17" borderId="0" xfId="0" applyFont="1" applyFill="1"/>
    <xf numFmtId="165" fontId="20" fillId="17" borderId="4" xfId="7" applyNumberFormat="1" applyFont="1" applyFill="1">
      <alignment horizontal="center" vertical="center"/>
    </xf>
    <xf numFmtId="0" fontId="20" fillId="14" borderId="0" xfId="0" applyFont="1" applyFill="1"/>
    <xf numFmtId="0" fontId="23" fillId="14" borderId="5" xfId="9" applyFont="1" applyFill="1">
      <alignment horizontal="center" vertical="center"/>
    </xf>
    <xf numFmtId="0" fontId="23" fillId="6" borderId="7" xfId="3" applyFont="1" applyAlignment="1">
      <alignment horizontal="right" vertical="center"/>
    </xf>
    <xf numFmtId="0" fontId="23" fillId="10" borderId="7" xfId="3" applyFont="1" applyFill="1" applyAlignment="1">
      <alignment horizontal="right" vertical="center"/>
    </xf>
    <xf numFmtId="0" fontId="23" fillId="10" borderId="6" xfId="6" applyFont="1" applyFill="1" applyAlignment="1">
      <alignment horizontal="right" vertical="center"/>
    </xf>
    <xf numFmtId="169" fontId="20" fillId="10" borderId="5" xfId="10" applyNumberFormat="1" applyFont="1" applyFill="1" applyBorder="1" applyAlignment="1">
      <alignment horizontal="center" vertical="center"/>
    </xf>
    <xf numFmtId="0" fontId="20" fillId="10" borderId="7" xfId="3" applyFont="1" applyFill="1" applyAlignment="1">
      <alignment horizontal="right" vertical="center"/>
    </xf>
    <xf numFmtId="0" fontId="19" fillId="6" borderId="7" xfId="3" applyFont="1">
      <alignment horizontal="center" vertical="center"/>
    </xf>
    <xf numFmtId="0" fontId="19" fillId="0" borderId="5" xfId="9" applyFont="1">
      <alignment horizontal="center" vertical="center"/>
    </xf>
    <xf numFmtId="0" fontId="19" fillId="4" borderId="6" xfId="6" applyFont="1">
      <alignment horizontal="center" vertical="center"/>
    </xf>
    <xf numFmtId="0" fontId="27" fillId="4" borderId="6" xfId="6" applyFont="1">
      <alignment horizontal="center" vertical="center"/>
    </xf>
    <xf numFmtId="0" fontId="27" fillId="14" borderId="6" xfId="6" applyFont="1" applyFill="1">
      <alignment horizontal="center" vertical="center"/>
    </xf>
    <xf numFmtId="0" fontId="27" fillId="13" borderId="4" xfId="7" applyFont="1" applyFill="1">
      <alignment horizontal="center" vertical="center"/>
    </xf>
    <xf numFmtId="169" fontId="23" fillId="7" borderId="5" xfId="10" applyNumberFormat="1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3" fillId="4" borderId="6" xfId="6" applyFont="1" applyAlignment="1">
      <alignment horizontal="right" vertical="center" wrapText="1"/>
    </xf>
    <xf numFmtId="169" fontId="23" fillId="0" borderId="5" xfId="10" applyNumberFormat="1" applyFont="1" applyBorder="1" applyAlignment="1">
      <alignment horizontal="center" vertical="center" wrapText="1"/>
    </xf>
    <xf numFmtId="0" fontId="23" fillId="6" borderId="7" xfId="3" applyFont="1" applyAlignment="1">
      <alignment horizontal="right" vertical="center" wrapText="1"/>
    </xf>
    <xf numFmtId="0" fontId="23" fillId="4" borderId="38" xfId="6" applyFont="1" applyBorder="1" applyAlignment="1">
      <alignment horizontal="right" vertical="center" wrapText="1"/>
    </xf>
    <xf numFmtId="0" fontId="23" fillId="6" borderId="39" xfId="3" applyFont="1" applyBorder="1" applyAlignment="1">
      <alignment horizontal="right" vertical="center" wrapText="1"/>
    </xf>
    <xf numFmtId="0" fontId="23" fillId="0" borderId="0" xfId="0" applyFont="1" applyAlignment="1">
      <alignment wrapText="1"/>
    </xf>
    <xf numFmtId="169" fontId="23" fillId="10" borderId="5" xfId="10" applyNumberFormat="1" applyFont="1" applyFill="1" applyBorder="1" applyAlignment="1">
      <alignment horizontal="center" vertical="center" wrapText="1"/>
    </xf>
    <xf numFmtId="169" fontId="23" fillId="13" borderId="4" xfId="10" applyNumberFormat="1" applyFont="1" applyFill="1" applyBorder="1" applyAlignment="1">
      <alignment horizontal="center" vertical="center"/>
    </xf>
    <xf numFmtId="169" fontId="23" fillId="13" borderId="4" xfId="10" applyNumberFormat="1" applyFont="1" applyFill="1" applyBorder="1" applyAlignment="1">
      <alignment horizontal="center" vertical="center" wrapText="1"/>
    </xf>
    <xf numFmtId="169" fontId="23" fillId="13" borderId="4" xfId="10" applyNumberFormat="1" applyFont="1" applyFill="1" applyBorder="1" applyAlignment="1">
      <alignment vertical="center"/>
    </xf>
    <xf numFmtId="9" fontId="23" fillId="0" borderId="5" xfId="9" applyNumberFormat="1" applyFont="1">
      <alignment horizontal="center" vertical="center"/>
    </xf>
    <xf numFmtId="1" fontId="20" fillId="7" borderId="5" xfId="8" applyFont="1">
      <alignment horizontal="center" vertical="center"/>
    </xf>
    <xf numFmtId="0" fontId="20" fillId="6" borderId="7" xfId="3" applyFont="1">
      <alignment horizontal="center" vertical="center"/>
    </xf>
    <xf numFmtId="0" fontId="23" fillId="14" borderId="6" xfId="6" applyFont="1" applyFill="1">
      <alignment horizontal="center" vertical="center"/>
    </xf>
    <xf numFmtId="0" fontId="16" fillId="0" borderId="0" xfId="0" applyFont="1" applyAlignment="1">
      <alignment vertical="center"/>
    </xf>
    <xf numFmtId="0" fontId="23" fillId="13" borderId="4" xfId="7" applyFont="1" applyFill="1">
      <alignment horizontal="center" vertical="center"/>
    </xf>
    <xf numFmtId="0" fontId="20" fillId="0" borderId="0" xfId="11" applyFont="1" applyAlignment="1">
      <alignment horizontal="center" vertical="center"/>
    </xf>
    <xf numFmtId="0" fontId="20" fillId="0" borderId="0" xfId="11" applyFont="1"/>
    <xf numFmtId="169" fontId="23" fillId="18" borderId="5" xfId="10" applyNumberFormat="1" applyFont="1" applyFill="1" applyBorder="1" applyAlignment="1">
      <alignment horizontal="center" vertical="center"/>
    </xf>
    <xf numFmtId="169" fontId="0" fillId="0" borderId="0" xfId="0" applyNumberFormat="1"/>
    <xf numFmtId="0" fontId="20" fillId="0" borderId="0" xfId="11" applyFont="1" applyAlignment="1">
      <alignment horizontal="center" vertical="center"/>
    </xf>
    <xf numFmtId="0" fontId="11" fillId="10" borderId="18" xfId="11" applyFont="1" applyFill="1" applyBorder="1" applyAlignment="1">
      <alignment horizontal="center" vertical="center"/>
    </xf>
    <xf numFmtId="0" fontId="11" fillId="10" borderId="21" xfId="11" applyFont="1" applyFill="1" applyBorder="1" applyAlignment="1">
      <alignment horizontal="center" vertical="center"/>
    </xf>
    <xf numFmtId="0" fontId="11" fillId="10" borderId="19" xfId="11" applyFont="1" applyFill="1" applyBorder="1" applyAlignment="1">
      <alignment horizontal="center" vertical="center"/>
    </xf>
    <xf numFmtId="0" fontId="2" fillId="11" borderId="18" xfId="11" applyFill="1" applyBorder="1" applyAlignment="1">
      <alignment horizontal="center"/>
    </xf>
    <xf numFmtId="0" fontId="2" fillId="11" borderId="21" xfId="11" applyFill="1" applyBorder="1" applyAlignment="1">
      <alignment horizontal="center"/>
    </xf>
    <xf numFmtId="0" fontId="2" fillId="11" borderId="19" xfId="11" applyFill="1" applyBorder="1" applyAlignment="1">
      <alignment horizontal="center"/>
    </xf>
    <xf numFmtId="0" fontId="12" fillId="0" borderId="0" xfId="11" applyFont="1" applyAlignment="1">
      <alignment horizontal="center" vertical="center"/>
    </xf>
    <xf numFmtId="0" fontId="12" fillId="0" borderId="0" xfId="11" applyFont="1" applyAlignment="1">
      <alignment horizontal="right" vertical="center"/>
    </xf>
    <xf numFmtId="0" fontId="13" fillId="0" borderId="32" xfId="11" applyFont="1" applyBorder="1" applyAlignment="1">
      <alignment horizontal="right" vertical="center"/>
    </xf>
    <xf numFmtId="0" fontId="11" fillId="11" borderId="18" xfId="11" applyFont="1" applyFill="1" applyBorder="1" applyAlignment="1">
      <alignment horizontal="center" vertical="center"/>
    </xf>
    <xf numFmtId="0" fontId="11" fillId="11" borderId="21" xfId="11" applyFont="1" applyFill="1" applyBorder="1" applyAlignment="1">
      <alignment horizontal="center" vertical="center"/>
    </xf>
    <xf numFmtId="0" fontId="11" fillId="11" borderId="19" xfId="11" applyFont="1" applyFill="1" applyBorder="1" applyAlignment="1">
      <alignment horizontal="center" vertical="center"/>
    </xf>
    <xf numFmtId="0" fontId="8" fillId="9" borderId="0" xfId="11" applyFont="1" applyFill="1" applyAlignment="1">
      <alignment horizontal="right" vertical="center"/>
    </xf>
    <xf numFmtId="0" fontId="10" fillId="0" borderId="0" xfId="11" applyFont="1" applyAlignment="1">
      <alignment horizontal="right"/>
    </xf>
    <xf numFmtId="0" fontId="10" fillId="0" borderId="0" xfId="11" applyFont="1" applyAlignment="1">
      <alignment horizontal="center"/>
    </xf>
    <xf numFmtId="0" fontId="17" fillId="2" borderId="15" xfId="4" applyFont="1" applyBorder="1" applyAlignment="1">
      <alignment horizontal="center" vertical="center"/>
    </xf>
    <xf numFmtId="0" fontId="17" fillId="2" borderId="26" xfId="4" applyFont="1" applyBorder="1" applyAlignment="1">
      <alignment horizontal="center" vertical="center"/>
    </xf>
    <xf numFmtId="0" fontId="17" fillId="2" borderId="33" xfId="4" applyFont="1" applyBorder="1" applyAlignment="1">
      <alignment horizontal="center" vertical="center"/>
    </xf>
    <xf numFmtId="0" fontId="17" fillId="2" borderId="34" xfId="4" applyFont="1" applyBorder="1" applyAlignment="1">
      <alignment horizontal="center" vertical="center"/>
    </xf>
    <xf numFmtId="0" fontId="15" fillId="12" borderId="0" xfId="4" applyFont="1" applyFill="1" applyBorder="1" applyAlignment="1">
      <alignment horizontal="right" vertical="center"/>
    </xf>
    <xf numFmtId="1" fontId="20" fillId="0" borderId="10" xfId="3" applyNumberFormat="1" applyFont="1" applyFill="1" applyBorder="1" applyAlignment="1">
      <alignment horizontal="center" vertical="center"/>
    </xf>
    <xf numFmtId="1" fontId="20" fillId="0" borderId="11" xfId="3" applyNumberFormat="1" applyFont="1" applyFill="1" applyBorder="1" applyAlignment="1">
      <alignment horizontal="center" vertical="center"/>
    </xf>
    <xf numFmtId="0" fontId="20" fillId="4" borderId="8" xfId="6" applyFont="1" applyBorder="1" applyAlignment="1">
      <alignment horizontal="center" vertical="center"/>
    </xf>
    <xf numFmtId="0" fontId="20" fillId="4" borderId="9" xfId="6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7" fillId="2" borderId="4" xfId="4" applyFont="1" applyAlignment="1">
      <alignment horizontal="center" vertical="center"/>
    </xf>
    <xf numFmtId="0" fontId="17" fillId="2" borderId="3" xfId="4" applyFont="1" applyBorder="1" applyAlignment="1">
      <alignment horizontal="center" vertical="center"/>
    </xf>
    <xf numFmtId="0" fontId="17" fillId="2" borderId="12" xfId="4" applyFont="1" applyBorder="1" applyAlignment="1">
      <alignment horizontal="center" vertical="center"/>
    </xf>
    <xf numFmtId="0" fontId="17" fillId="2" borderId="4" xfId="4" applyFont="1" applyAlignment="1">
      <alignment horizontal="center" vertical="center" wrapText="1"/>
    </xf>
    <xf numFmtId="0" fontId="17" fillId="2" borderId="3" xfId="4" applyFont="1" applyBorder="1" applyAlignment="1">
      <alignment horizontal="center" vertical="center" wrapText="1"/>
    </xf>
    <xf numFmtId="0" fontId="17" fillId="2" borderId="12" xfId="4" applyFont="1" applyBorder="1" applyAlignment="1">
      <alignment horizontal="center" vertical="center" wrapText="1"/>
    </xf>
    <xf numFmtId="0" fontId="15" fillId="12" borderId="0" xfId="4" applyFont="1" applyFill="1" applyBorder="1" applyAlignment="1">
      <alignment horizontal="right" vertical="top" wrapText="1"/>
    </xf>
    <xf numFmtId="0" fontId="22" fillId="2" borderId="4" xfId="4" applyFont="1" applyAlignment="1">
      <alignment horizontal="center" vertical="center"/>
    </xf>
    <xf numFmtId="12" fontId="23" fillId="4" borderId="8" xfId="6" applyNumberFormat="1" applyFont="1" applyBorder="1" applyAlignment="1">
      <alignment horizontal="center" vertical="center"/>
    </xf>
    <xf numFmtId="12" fontId="23" fillId="4" borderId="9" xfId="6" applyNumberFormat="1" applyFont="1" applyBorder="1" applyAlignment="1">
      <alignment horizontal="center" vertical="center"/>
    </xf>
    <xf numFmtId="0" fontId="23" fillId="0" borderId="7" xfId="3" applyFont="1" applyFill="1">
      <alignment horizontal="center" vertical="center"/>
    </xf>
    <xf numFmtId="0" fontId="21" fillId="2" borderId="4" xfId="4" applyFont="1" applyAlignment="1">
      <alignment horizontal="center" vertical="center"/>
    </xf>
    <xf numFmtId="0" fontId="17" fillId="2" borderId="4" xfId="4" applyFont="1">
      <alignment horizontal="center" vertical="center"/>
    </xf>
    <xf numFmtId="0" fontId="17" fillId="2" borderId="22" xfId="4" applyFont="1" applyBorder="1" applyAlignment="1">
      <alignment horizontal="center" vertical="center"/>
    </xf>
    <xf numFmtId="0" fontId="17" fillId="2" borderId="17" xfId="4" applyFont="1" applyBorder="1" applyAlignment="1">
      <alignment horizontal="center" vertical="center"/>
    </xf>
    <xf numFmtId="0" fontId="17" fillId="2" borderId="16" xfId="4" applyFont="1" applyBorder="1" applyAlignment="1">
      <alignment horizontal="center" vertical="center"/>
    </xf>
    <xf numFmtId="0" fontId="21" fillId="2" borderId="4" xfId="4" applyFont="1">
      <alignment horizontal="center" vertical="center"/>
    </xf>
    <xf numFmtId="0" fontId="21" fillId="2" borderId="4" xfId="4" applyFont="1" applyAlignment="1">
      <alignment horizontal="center" vertical="center" wrapText="1"/>
    </xf>
    <xf numFmtId="0" fontId="21" fillId="2" borderId="22" xfId="4" applyFont="1" applyBorder="1" applyAlignment="1">
      <alignment horizontal="center" vertical="center"/>
    </xf>
    <xf numFmtId="0" fontId="21" fillId="2" borderId="16" xfId="4" applyFont="1" applyBorder="1" applyAlignment="1">
      <alignment horizontal="center" vertical="center"/>
    </xf>
    <xf numFmtId="0" fontId="21" fillId="2" borderId="17" xfId="4" applyFont="1" applyBorder="1" applyAlignment="1">
      <alignment horizontal="center" vertical="center"/>
    </xf>
    <xf numFmtId="0" fontId="21" fillId="2" borderId="3" xfId="4" applyFont="1" applyBorder="1" applyAlignment="1">
      <alignment horizontal="center" vertical="center"/>
    </xf>
    <xf numFmtId="0" fontId="21" fillId="2" borderId="12" xfId="4" applyFont="1" applyBorder="1" applyAlignment="1">
      <alignment horizontal="center" vertical="center"/>
    </xf>
    <xf numFmtId="0" fontId="15" fillId="12" borderId="0" xfId="4" applyFont="1" applyFill="1" applyBorder="1" applyAlignment="1">
      <alignment horizontal="right" vertical="top"/>
    </xf>
    <xf numFmtId="0" fontId="20" fillId="13" borderId="24" xfId="7" applyFont="1" applyFill="1" applyBorder="1" applyAlignment="1">
      <alignment horizontal="center" vertical="center"/>
    </xf>
    <xf numFmtId="0" fontId="20" fillId="13" borderId="25" xfId="7" applyFont="1" applyFill="1" applyBorder="1" applyAlignment="1">
      <alignment horizontal="center" vertical="center"/>
    </xf>
    <xf numFmtId="0" fontId="20" fillId="13" borderId="27" xfId="7" applyFont="1" applyFill="1" applyBorder="1" applyAlignment="1">
      <alignment horizontal="center" vertical="center"/>
    </xf>
    <xf numFmtId="0" fontId="25" fillId="17" borderId="4" xfId="7" applyFont="1" applyFill="1">
      <alignment horizontal="center" vertical="center"/>
    </xf>
    <xf numFmtId="0" fontId="1" fillId="14" borderId="5" xfId="0" applyFont="1" applyFill="1" applyBorder="1" applyAlignment="1">
      <alignment horizontal="center"/>
    </xf>
    <xf numFmtId="0" fontId="21" fillId="2" borderId="15" xfId="4" applyFont="1" applyBorder="1" applyAlignment="1">
      <alignment horizontal="center" vertical="center"/>
    </xf>
    <xf numFmtId="0" fontId="21" fillId="2" borderId="26" xfId="4" applyFont="1" applyBorder="1" applyAlignment="1">
      <alignment horizontal="center" vertical="center"/>
    </xf>
    <xf numFmtId="0" fontId="21" fillId="2" borderId="13" xfId="4" applyFont="1" applyBorder="1" applyAlignment="1">
      <alignment horizontal="center" vertical="center"/>
    </xf>
    <xf numFmtId="0" fontId="21" fillId="2" borderId="23" xfId="4" applyFont="1" applyBorder="1" applyAlignment="1">
      <alignment horizontal="center" vertical="center"/>
    </xf>
    <xf numFmtId="0" fontId="21" fillId="2" borderId="3" xfId="4" applyFont="1" applyBorder="1" applyAlignment="1">
      <alignment horizontal="center" vertical="center" wrapText="1"/>
    </xf>
    <xf numFmtId="0" fontId="21" fillId="2" borderId="35" xfId="4" applyFont="1" applyBorder="1" applyAlignment="1">
      <alignment horizontal="center" vertical="center" wrapText="1"/>
    </xf>
    <xf numFmtId="0" fontId="1" fillId="16" borderId="18" xfId="0" applyFont="1" applyFill="1" applyBorder="1" applyAlignment="1">
      <alignment horizontal="center"/>
    </xf>
    <xf numFmtId="0" fontId="1" fillId="16" borderId="19" xfId="0" applyFont="1" applyFill="1" applyBorder="1" applyAlignment="1">
      <alignment horizontal="center"/>
    </xf>
    <xf numFmtId="0" fontId="26" fillId="2" borderId="13" xfId="4" applyFont="1" applyBorder="1" applyAlignment="1">
      <alignment horizontal="center" vertical="center"/>
    </xf>
    <xf numFmtId="0" fontId="26" fillId="2" borderId="0" xfId="4" applyFont="1" applyBorder="1" applyAlignment="1">
      <alignment horizontal="center" vertical="center"/>
    </xf>
    <xf numFmtId="0" fontId="26" fillId="2" borderId="23" xfId="4" applyFont="1" applyBorder="1" applyAlignment="1">
      <alignment horizontal="center" vertical="center"/>
    </xf>
    <xf numFmtId="169" fontId="23" fillId="3" borderId="18" xfId="10" applyNumberFormat="1" applyFont="1" applyFill="1" applyBorder="1" applyAlignment="1">
      <alignment horizontal="center" vertical="center"/>
    </xf>
    <xf numFmtId="169" fontId="23" fillId="3" borderId="19" xfId="10" applyNumberFormat="1" applyFont="1" applyFill="1" applyBorder="1" applyAlignment="1">
      <alignment horizontal="center" vertical="center"/>
    </xf>
    <xf numFmtId="0" fontId="26" fillId="2" borderId="28" xfId="4" applyFont="1" applyBorder="1" applyAlignment="1">
      <alignment horizontal="center" vertical="center"/>
    </xf>
    <xf numFmtId="0" fontId="26" fillId="2" borderId="24" xfId="4" applyFont="1" applyBorder="1" applyAlignment="1">
      <alignment horizontal="center" vertical="center"/>
    </xf>
    <xf numFmtId="0" fontId="26" fillId="2" borderId="25" xfId="4" applyFont="1" applyBorder="1" applyAlignment="1">
      <alignment horizontal="center" vertical="center"/>
    </xf>
    <xf numFmtId="0" fontId="26" fillId="2" borderId="14" xfId="4" applyFont="1" applyBorder="1" applyAlignment="1">
      <alignment horizontal="center" vertical="center"/>
    </xf>
    <xf numFmtId="0" fontId="26" fillId="2" borderId="26" xfId="4" applyFont="1" applyBorder="1" applyAlignment="1">
      <alignment horizontal="center" vertical="center"/>
    </xf>
    <xf numFmtId="0" fontId="26" fillId="2" borderId="27" xfId="4" applyFont="1" applyBorder="1" applyAlignment="1">
      <alignment horizontal="center" vertical="center"/>
    </xf>
    <xf numFmtId="0" fontId="26" fillId="2" borderId="15" xfId="4" applyFont="1" applyBorder="1" applyAlignment="1">
      <alignment horizontal="center" vertical="center"/>
    </xf>
    <xf numFmtId="0" fontId="23" fillId="4" borderId="36" xfId="6" applyFont="1" applyBorder="1" applyAlignment="1">
      <alignment horizontal="center" vertical="center"/>
    </xf>
    <xf numFmtId="0" fontId="23" fillId="4" borderId="37" xfId="6" applyFont="1" applyBorder="1" applyAlignment="1">
      <alignment horizontal="center" vertical="center"/>
    </xf>
    <xf numFmtId="169" fontId="23" fillId="0" borderId="5" xfId="10" applyNumberFormat="1" applyFont="1" applyBorder="1" applyAlignment="1">
      <alignment horizontal="center" vertical="center"/>
    </xf>
    <xf numFmtId="169" fontId="23" fillId="13" borderId="0" xfId="10" applyNumberFormat="1" applyFont="1" applyFill="1" applyBorder="1" applyAlignment="1">
      <alignment horizontal="center" vertical="center" wrapText="1"/>
    </xf>
    <xf numFmtId="0" fontId="23" fillId="13" borderId="22" xfId="7" applyFont="1" applyFill="1" applyBorder="1" applyAlignment="1">
      <alignment horizontal="center" vertical="center" wrapText="1"/>
    </xf>
    <xf numFmtId="0" fontId="23" fillId="13" borderId="17" xfId="7" applyFont="1" applyFill="1" applyBorder="1" applyAlignment="1">
      <alignment horizontal="center" vertical="center" wrapText="1"/>
    </xf>
    <xf numFmtId="0" fontId="15" fillId="13" borderId="0" xfId="4" applyFont="1" applyFill="1" applyBorder="1" applyAlignment="1">
      <alignment horizontal="right" vertical="top" wrapText="1"/>
    </xf>
    <xf numFmtId="0" fontId="28" fillId="12" borderId="0" xfId="4" applyFont="1" applyFill="1" applyBorder="1" applyAlignment="1">
      <alignment horizontal="right" vertical="top" wrapText="1"/>
    </xf>
    <xf numFmtId="0" fontId="20" fillId="17" borderId="29" xfId="7" applyFont="1" applyFill="1" applyBorder="1" applyAlignment="1">
      <alignment horizontal="center" vertical="center"/>
    </xf>
    <xf numFmtId="0" fontId="20" fillId="17" borderId="30" xfId="7" applyFont="1" applyFill="1" applyBorder="1" applyAlignment="1">
      <alignment horizontal="center" vertical="center"/>
    </xf>
    <xf numFmtId="0" fontId="20" fillId="17" borderId="31" xfId="7" applyFont="1" applyFill="1" applyBorder="1" applyAlignment="1">
      <alignment horizontal="center" vertical="center"/>
    </xf>
    <xf numFmtId="0" fontId="20" fillId="17" borderId="16" xfId="7" applyFont="1" applyFill="1" applyBorder="1" applyAlignment="1">
      <alignment horizontal="center" vertical="center"/>
    </xf>
    <xf numFmtId="0" fontId="20" fillId="17" borderId="17" xfId="7" applyFont="1" applyFill="1" applyBorder="1" applyAlignment="1">
      <alignment horizontal="center" vertical="center"/>
    </xf>
    <xf numFmtId="0" fontId="17" fillId="2" borderId="26" xfId="4" applyFont="1" applyBorder="1">
      <alignment horizontal="center" vertical="center"/>
    </xf>
    <xf numFmtId="0" fontId="17" fillId="2" borderId="23" xfId="4" applyFont="1" applyBorder="1">
      <alignment horizontal="center" vertical="center"/>
    </xf>
    <xf numFmtId="0" fontId="17" fillId="2" borderId="22" xfId="4" applyFont="1" applyBorder="1" applyAlignment="1">
      <alignment horizontal="center" vertical="center" wrapText="1"/>
    </xf>
    <xf numFmtId="0" fontId="17" fillId="2" borderId="17" xfId="4" applyFont="1" applyBorder="1" applyAlignment="1">
      <alignment horizontal="center" vertical="center" wrapText="1"/>
    </xf>
    <xf numFmtId="0" fontId="15" fillId="12" borderId="0" xfId="4" applyFont="1" applyFill="1" applyBorder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23" fillId="13" borderId="24" xfId="7" applyFont="1" applyFill="1" applyBorder="1" applyAlignment="1">
      <alignment horizontal="center" vertical="center"/>
    </xf>
    <xf numFmtId="0" fontId="23" fillId="13" borderId="40" xfId="7" applyFont="1" applyFill="1" applyBorder="1" applyAlignment="1">
      <alignment horizontal="center" vertical="center"/>
    </xf>
    <xf numFmtId="0" fontId="19" fillId="8" borderId="18" xfId="5" applyFont="1" applyFill="1" applyBorder="1">
      <alignment horizontal="center" vertical="center"/>
    </xf>
    <xf numFmtId="0" fontId="19" fillId="8" borderId="21" xfId="5" applyFont="1" applyFill="1" applyBorder="1">
      <alignment horizontal="center" vertical="center"/>
    </xf>
    <xf numFmtId="0" fontId="19" fillId="8" borderId="19" xfId="5" applyFont="1" applyFill="1" applyBorder="1">
      <alignment horizontal="center" vertical="center"/>
    </xf>
    <xf numFmtId="0" fontId="20" fillId="3" borderId="5" xfId="5" applyFont="1">
      <alignment horizontal="center" vertical="center"/>
    </xf>
    <xf numFmtId="0" fontId="20" fillId="0" borderId="5" xfId="9" applyFont="1">
      <alignment horizontal="center" vertical="center"/>
    </xf>
    <xf numFmtId="0" fontId="20" fillId="0" borderId="21" xfId="0" applyFont="1" applyBorder="1" applyAlignment="1">
      <alignment horizontal="center"/>
    </xf>
    <xf numFmtId="0" fontId="20" fillId="0" borderId="18" xfId="9" applyFont="1" applyBorder="1" applyAlignment="1">
      <alignment horizontal="center" vertical="center"/>
    </xf>
    <xf numFmtId="0" fontId="20" fillId="0" borderId="19" xfId="9" applyFont="1" applyBorder="1" applyAlignment="1">
      <alignment horizontal="center" vertical="center"/>
    </xf>
    <xf numFmtId="0" fontId="20" fillId="0" borderId="20" xfId="0" applyFont="1" applyBorder="1" applyAlignment="1">
      <alignment horizontal="center"/>
    </xf>
    <xf numFmtId="0" fontId="20" fillId="3" borderId="18" xfId="5" applyFont="1" applyBorder="1">
      <alignment horizontal="center" vertical="center"/>
    </xf>
    <xf numFmtId="0" fontId="20" fillId="3" borderId="19" xfId="5" applyFont="1" applyBorder="1">
      <alignment horizontal="center" vertical="center"/>
    </xf>
    <xf numFmtId="0" fontId="20" fillId="0" borderId="18" xfId="9" applyFont="1" applyBorder="1">
      <alignment horizontal="center" vertical="center"/>
    </xf>
    <xf numFmtId="0" fontId="20" fillId="0" borderId="19" xfId="9" applyFont="1" applyBorder="1">
      <alignment horizontal="center" vertical="center"/>
    </xf>
    <xf numFmtId="0" fontId="29" fillId="0" borderId="0" xfId="11" applyFont="1" applyAlignment="1">
      <alignment horizontal="right" vertical="center"/>
    </xf>
  </cellXfs>
  <cellStyles count="12">
    <cellStyle name="Comma" xfId="10" builtinId="3"/>
    <cellStyle name="Normal" xfId="0" builtinId="0"/>
    <cellStyle name="Normal 2" xfId="11" xr:uid="{AE56F4C1-BA36-4DA8-A91D-ABFBFB67FA3B}"/>
    <cellStyle name="Style 1" xfId="1" xr:uid="{00000000-0005-0000-0000-000002000000}"/>
    <cellStyle name="Style 2" xfId="2" xr:uid="{00000000-0005-0000-0000-000003000000}"/>
    <cellStyle name="Style 3" xfId="3" xr:uid="{00000000-0005-0000-0000-000004000000}"/>
    <cellStyle name="Style 4" xfId="4" xr:uid="{00000000-0005-0000-0000-000005000000}"/>
    <cellStyle name="Style 5" xfId="5" xr:uid="{00000000-0005-0000-0000-000006000000}"/>
    <cellStyle name="Style 6" xfId="6" xr:uid="{00000000-0005-0000-0000-000007000000}"/>
    <cellStyle name="Style 7" xfId="7" xr:uid="{00000000-0005-0000-0000-000008000000}"/>
    <cellStyle name="Style 8" xfId="8" xr:uid="{00000000-0005-0000-0000-000009000000}"/>
    <cellStyle name="Style 9" xfId="9" xr:uid="{00000000-0005-0000-0000-00000A000000}"/>
  </cellStyles>
  <dxfs count="0"/>
  <tableStyles count="0" defaultTableStyle="TableStyleMedium2" defaultPivotStyle="PivotStyleMedium9"/>
  <colors>
    <mruColors>
      <color rgb="FF269FD0"/>
      <color rgb="FF2CF457"/>
      <color rgb="FFD70FA7"/>
      <color rgb="FFEBF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1581;&#1587;&#1575;&#1576;&#8204;&#1607;&#1575;&#1740; &#1576;&#1575;&#1606;&#1705;&#1740;'!A1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&#1575;&#1591;&#1604;&#1575;&#1593;&#1575;&#1578; &#1605;&#1575;&#1604;&#1705;&#1740;&#1606;'!A1"/><Relationship Id="rId1" Type="http://schemas.openxmlformats.org/officeDocument/2006/relationships/hyperlink" Target="#'&#1605;&#1588;&#1582;&#1589;&#1575;&#1578; &#1588;&#1582;&#1589; &#1581;&#1602;&#1608;&#1602;&#1740;'!A1"/><Relationship Id="rId5" Type="http://schemas.openxmlformats.org/officeDocument/2006/relationships/hyperlink" Target="#'&#1605;&#1608;&#1580;&#1608;&#1583;&#1740; &#1705;&#1575;&#1604;&#1575;'!A1"/><Relationship Id="rId4" Type="http://schemas.openxmlformats.org/officeDocument/2006/relationships/hyperlink" Target="#'&#1580;&#1583;&#1608;&#1604; &#1607;&#1740;&#1575;&#1578; &#1605;&#1583;&#1740;&#1585;&#1607;'!A1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#'&#1608;&#1575;&#1585;&#1583;&#1575;&#1578; &#1589;&#1575;&#1583;&#1585;&#1575;&#1578;'!A1"/><Relationship Id="rId2" Type="http://schemas.openxmlformats.org/officeDocument/2006/relationships/image" Target="../media/image2.png"/><Relationship Id="rId1" Type="http://schemas.openxmlformats.org/officeDocument/2006/relationships/hyperlink" Target="#&#1578;&#1585;&#1575;&#1586;&#1606;&#1575;&#1605;&#1607;!A1"/><Relationship Id="rId5" Type="http://schemas.openxmlformats.org/officeDocument/2006/relationships/hyperlink" Target="#'&#1575;&#1591;&#1604;&#1575;&#1593;&#1575;&#1578; &#1601;&#1585;&#1608;&#1588;'!A1"/><Relationship Id="rId4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#'&#1605;&#1608;&#1580;&#1608;&#1583;&#1740; &#1705;&#1575;&#1604;&#1575;'!A1"/><Relationship Id="rId2" Type="http://schemas.openxmlformats.org/officeDocument/2006/relationships/image" Target="../media/image2.png"/><Relationship Id="rId1" Type="http://schemas.openxmlformats.org/officeDocument/2006/relationships/hyperlink" Target="#'&#1589;&#1608;&#1585;&#1578; &#1587;&#1608;&#1583; &#1586;&#1740;&#1575;&#1606;'!A1"/><Relationship Id="rId5" Type="http://schemas.openxmlformats.org/officeDocument/2006/relationships/hyperlink" Target="#'&#1583;&#1585;&#1570;&#1605;&#1583; &#1606;&#1575;&#1582;&#1575;&#1604;&#1589; &#1662;&#1740;&#1605;&#1575;&#1606;&#1705;&#1575;&#1585;&#1740;'!A1"/><Relationship Id="rId4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#'&#1575;&#1591;&#1604;&#1575;&#1593;&#1575;&#1578; &#1601;&#1585;&#1608;&#1588;'!A1"/><Relationship Id="rId2" Type="http://schemas.openxmlformats.org/officeDocument/2006/relationships/image" Target="../media/image4.png"/><Relationship Id="rId1" Type="http://schemas.openxmlformats.org/officeDocument/2006/relationships/hyperlink" Target="#'&#1589;&#1608;&#1585;&#1578; &#1587;&#1608;&#1583; &#1586;&#1740;&#1575;&#1606;'!A1"/><Relationship Id="rId5" Type="http://schemas.openxmlformats.org/officeDocument/2006/relationships/hyperlink" Target="#'&#1576;&#1607;&#1575;&#1740; &#1578;&#1605;&#1575;&#1605; &#1588;&#1583;&#1607; &#1705;&#1575;&#1604;&#1575;'!A1"/><Relationship Id="rId4" Type="http://schemas.openxmlformats.org/officeDocument/2006/relationships/image" Target="../media/image5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#'&#1583;&#1585;&#1570;&#1605;&#1583; &#1606;&#1575;&#1582;&#1575;&#1604;&#1589; &#1662;&#1740;&#1605;&#1575;&#1606;&#1705;&#1575;&#1585;&#1740;'!A1"/><Relationship Id="rId2" Type="http://schemas.openxmlformats.org/officeDocument/2006/relationships/image" Target="../media/image4.png"/><Relationship Id="rId1" Type="http://schemas.openxmlformats.org/officeDocument/2006/relationships/hyperlink" Target="#'&#1589;&#1608;&#1585;&#1578; &#1587;&#1608;&#1583; &#1586;&#1740;&#1575;&#1606;'!A1"/><Relationship Id="rId5" Type="http://schemas.openxmlformats.org/officeDocument/2006/relationships/hyperlink" Target="#'&#1576;&#1607;&#1575;&#1740; &#1578;&#1605;&#1575;&#1605; &#1588;&#1583;&#1607; &#1582;&#1583;&#1605;&#1575;&#1578;'!A1"/><Relationship Id="rId4" Type="http://schemas.openxmlformats.org/officeDocument/2006/relationships/image" Target="../media/image5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hyperlink" Target="#'&#1583;&#1585;&#1570;&#1605;&#1583;&#1607;&#1575;&#1740; &#1575;&#1578;&#1601;&#1575;&#1602;&#1740;'!A1"/><Relationship Id="rId2" Type="http://schemas.openxmlformats.org/officeDocument/2006/relationships/image" Target="../media/image5.png"/><Relationship Id="rId1" Type="http://schemas.openxmlformats.org/officeDocument/2006/relationships/hyperlink" Target="#'&#1576;&#1607;&#1575;&#1740; &#1578;&#1605;&#1575;&#1605; &#1588;&#1583;&#1607; &#1705;&#1575;&#1604;&#1575;'!A1"/><Relationship Id="rId5" Type="http://schemas.openxmlformats.org/officeDocument/2006/relationships/image" Target="../media/image4.png"/><Relationship Id="rId4" Type="http://schemas.openxmlformats.org/officeDocument/2006/relationships/hyperlink" Target="#'&#1589;&#1608;&#1585;&#1578; &#1587;&#1608;&#1583; &#1586;&#1740;&#1575;&#1606;'!A1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hyperlink" Target="#'&#1589;&#1608;&#1585;&#1578; &#1587;&#1608;&#1583; &#1586;&#1740;&#1575;&#1606;'!A1"/><Relationship Id="rId2" Type="http://schemas.openxmlformats.org/officeDocument/2006/relationships/image" Target="../media/image5.png"/><Relationship Id="rId1" Type="http://schemas.openxmlformats.org/officeDocument/2006/relationships/hyperlink" Target="#'&#1576;&#1607;&#1575;&#1740; &#1578;&#1605;&#1575;&#1605; &#1588;&#1583;&#1607; &#1582;&#1583;&#1605;&#1575;&#1578;'!A1"/><Relationship Id="rId6" Type="http://schemas.openxmlformats.org/officeDocument/2006/relationships/hyperlink" Target="#'&#1575;&#1583;&#1575;&#1605;&#1607; &#1605;&#1581;&#1575;&#1587;&#1576;&#1607; &#1605;&#1575;&#1604;&#1740;&#1575;&#1578;'!A1"/><Relationship Id="rId5" Type="http://schemas.openxmlformats.org/officeDocument/2006/relationships/image" Target="../media/image2.png"/><Relationship Id="rId4" Type="http://schemas.openxmlformats.org/officeDocument/2006/relationships/hyperlink" Target="#'&#1605;&#1581;&#1575;&#1587;&#1576;&#1607; &#1605;&#1575;&#1604;&#1740;&#1575;&#1578;'!A1"/></Relationships>
</file>

<file path=xl/drawings/_rels/drawing17.xml.rels><?xml version="1.0" encoding="UTF-8" standalone="yes"?>
<Relationships xmlns="http://schemas.openxmlformats.org/package/2006/relationships"><Relationship Id="rId8" Type="http://schemas.openxmlformats.org/officeDocument/2006/relationships/hyperlink" Target="#'&#1583;&#1585;&#1570;&#1605;&#1583;&#1607;&#1575;&#1740; &#1575;&#1578;&#1601;&#1575;&#1602;&#1740;'!A1"/><Relationship Id="rId3" Type="http://schemas.openxmlformats.org/officeDocument/2006/relationships/hyperlink" Target="#'&#1583;&#1585;&#1570;&#1605;&#1583; &#1606;&#1575;&#1582;&#1575;&#1604;&#1589; &#1662;&#1740;&#1605;&#1575;&#1606;&#1705;&#1575;&#1585;&#1740;'!A1"/><Relationship Id="rId7" Type="http://schemas.openxmlformats.org/officeDocument/2006/relationships/hyperlink" Target="#'&#1711;&#1585;&#1583;&#1588; &#1581;&#1587;&#1575;&#1576; &#1587;&#1608;&#1583; &#1586;&#1740;&#1575;&#1606;'!A1"/><Relationship Id="rId2" Type="http://schemas.openxmlformats.org/officeDocument/2006/relationships/image" Target="../media/image4.png"/><Relationship Id="rId1" Type="http://schemas.openxmlformats.org/officeDocument/2006/relationships/hyperlink" Target="#'&#1575;&#1591;&#1604;&#1575;&#1593;&#1575;&#1578; &#1601;&#1585;&#1608;&#1588;'!A1"/><Relationship Id="rId6" Type="http://schemas.openxmlformats.org/officeDocument/2006/relationships/hyperlink" Target="#'&#1605;&#1581;&#1575;&#1587;&#1576;&#1607; &#1605;&#1575;&#1604;&#1740;&#1575;&#1578;'!A1"/><Relationship Id="rId5" Type="http://schemas.openxmlformats.org/officeDocument/2006/relationships/hyperlink" Target="#'&#1576;&#1607;&#1575;&#1740; &#1578;&#1605;&#1575;&#1605; &#1588;&#1583;&#1607; &#1582;&#1583;&#1605;&#1575;&#1578;'!A1"/><Relationship Id="rId4" Type="http://schemas.openxmlformats.org/officeDocument/2006/relationships/hyperlink" Target="#'&#1576;&#1607;&#1575;&#1740; &#1578;&#1605;&#1575;&#1605; &#1588;&#1583;&#1607; &#1705;&#1575;&#1604;&#1575;'!A1"/><Relationship Id="rId9" Type="http://schemas.openxmlformats.org/officeDocument/2006/relationships/image" Target="../media/image5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hyperlink" Target="#&#1578;&#1585;&#1575;&#1586;&#1606;&#1575;&#1605;&#1607;!A1"/><Relationship Id="rId2" Type="http://schemas.openxmlformats.org/officeDocument/2006/relationships/image" Target="../media/image2.png"/><Relationship Id="rId1" Type="http://schemas.openxmlformats.org/officeDocument/2006/relationships/hyperlink" Target="#'&#1589;&#1608;&#1585;&#1578; &#1587;&#1608;&#1583; &#1586;&#1740;&#1575;&#1606;'!A1"/><Relationship Id="rId4" Type="http://schemas.openxmlformats.org/officeDocument/2006/relationships/image" Target="../media/image5.pn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hyperlink" Target="#&#1587;&#1585;&#1605;&#1575;&#1740;&#1607;!A1"/><Relationship Id="rId7" Type="http://schemas.openxmlformats.org/officeDocument/2006/relationships/hyperlink" Target="#'&#1583;&#1585;&#1570;&#1605;&#1583;&#1607;&#1575;&#1740; &#1605;&#1593;&#1575;&#1601;'!A1"/><Relationship Id="rId2" Type="http://schemas.openxmlformats.org/officeDocument/2006/relationships/image" Target="../media/image4.png"/><Relationship Id="rId1" Type="http://schemas.openxmlformats.org/officeDocument/2006/relationships/hyperlink" Target="#'&#1605;&#1608;&#1580;&#1608;&#1583;&#1740; &#1705;&#1575;&#1604;&#1575;'!A1"/><Relationship Id="rId6" Type="http://schemas.openxmlformats.org/officeDocument/2006/relationships/image" Target="../media/image6.png"/><Relationship Id="rId5" Type="http://schemas.openxmlformats.org/officeDocument/2006/relationships/image" Target="../media/image2.png"/><Relationship Id="rId4" Type="http://schemas.openxmlformats.org/officeDocument/2006/relationships/hyperlink" Target="#'&#1711;&#1585;&#1583;&#1588; &#1581;&#1587;&#1575;&#1576; &#1587;&#1608;&#1583; &#1586;&#1740;&#1575;&#1606;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&#1580;&#1583;&#1608;&#1604; &#1607;&#1740;&#1575;&#1578; &#1605;&#1583;&#1740;&#1585;&#1607;'!A1"/><Relationship Id="rId2" Type="http://schemas.openxmlformats.org/officeDocument/2006/relationships/image" Target="../media/image1.png"/><Relationship Id="rId1" Type="http://schemas.openxmlformats.org/officeDocument/2006/relationships/hyperlink" Target="#'&#1605;&#1588;&#1582;&#1589;&#1575;&#1578; &#1588;&#1582;&#1589; &#1581;&#1602;&#1608;&#1602;&#1740;'!A1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hyperlink" Target="#'&#1605;&#1581;&#1575;&#1587;&#1576;&#1607; &#1605;&#1575;&#1604;&#1740;&#1575;&#1578;'!A1"/><Relationship Id="rId2" Type="http://schemas.openxmlformats.org/officeDocument/2006/relationships/image" Target="../media/image4.png"/><Relationship Id="rId1" Type="http://schemas.openxmlformats.org/officeDocument/2006/relationships/hyperlink" Target="#'&#1605;&#1575;&#1604;&#1740;&#1575;&#1578; &#1605;&#1602;&#1591;&#1608;&#1593;'!A1"/><Relationship Id="rId6" Type="http://schemas.openxmlformats.org/officeDocument/2006/relationships/hyperlink" Target="#'&#1605;&#1575;&#1583;&#1607; 168'!A1"/><Relationship Id="rId5" Type="http://schemas.openxmlformats.org/officeDocument/2006/relationships/image" Target="../media/image6.png"/><Relationship Id="rId4" Type="http://schemas.openxmlformats.org/officeDocument/2006/relationships/hyperlink" Target="#&#1578;&#1585;&#1575;&#1586;&#1606;&#1575;&#1605;&#1607;!A1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hyperlink" Target="#'&#1578;&#1576;&#1589;&#1585;&#1607; &#1605;&#1575;&#1583;&#1607; 180'!A1"/><Relationship Id="rId2" Type="http://schemas.openxmlformats.org/officeDocument/2006/relationships/image" Target="../media/image6.png"/><Relationship Id="rId1" Type="http://schemas.openxmlformats.org/officeDocument/2006/relationships/hyperlink" Target="#'&#1583;&#1585;&#1570;&#1605;&#1583;&#1607;&#1575;&#1740; &#1605;&#1593;&#1575;&#1601;'!A1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hyperlink" Target="#'&#1605;&#1575;&#1604;&#1740;&#1575;&#1578; &#1605;&#1602;&#1591;&#1608;&#1593;'!A1"/><Relationship Id="rId2" Type="http://schemas.openxmlformats.org/officeDocument/2006/relationships/image" Target="../media/image6.png"/><Relationship Id="rId1" Type="http://schemas.openxmlformats.org/officeDocument/2006/relationships/hyperlink" Target="#'&#1605;&#1575;&#1583;&#1607; 168'!A1"/><Relationship Id="rId5" Type="http://schemas.openxmlformats.org/officeDocument/2006/relationships/image" Target="../media/image2.png"/><Relationship Id="rId4" Type="http://schemas.openxmlformats.org/officeDocument/2006/relationships/hyperlink" Target="#'&#1575;&#1583;&#1575;&#1605;&#1607; &#1605;&#1581;&#1575;&#1587;&#1576;&#1607; &#1605;&#1575;&#1604;&#1740;&#1575;&#1578;'!A1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hyperlink" Target="#'&#1705;&#1605;&#1705;&#8204;&#1607;&#1575;&#1740; &#1662;&#1585;&#1583;&#1575;&#1582;&#1578;&#1740;'!A1"/><Relationship Id="rId2" Type="http://schemas.openxmlformats.org/officeDocument/2006/relationships/image" Target="../media/image6.png"/><Relationship Id="rId1" Type="http://schemas.openxmlformats.org/officeDocument/2006/relationships/hyperlink" Target="#'&#1578;&#1576;&#1589;&#1585;&#1607; &#1605;&#1575;&#1583;&#1607; 180'!A1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hyperlink" Target="#'&#1587;&#1585;&#1605;&#1575;&#1740;&#1607;&#8204;&#1711;&#1584;&#1575;&#1740; &#1582;&#1575;&#1585;&#1580;&#1740;'!A1"/><Relationship Id="rId2" Type="http://schemas.openxmlformats.org/officeDocument/2006/relationships/image" Target="../media/image6.png"/><Relationship Id="rId1" Type="http://schemas.openxmlformats.org/officeDocument/2006/relationships/hyperlink" Target="#'&#1605;&#1575;&#1604;&#1740;&#1575;&#1578; &#1605;&#1602;&#1591;&#1608;&#1593;'!A1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hyperlink" Target="#'&#1579;&#1576;&#1578; &#1580;&#1575;&#1740;&#1586;&#1607; &#1583;&#1608;&#1604;&#1578;&#1740;'!A1"/><Relationship Id="rId2" Type="http://schemas.openxmlformats.org/officeDocument/2006/relationships/image" Target="../media/image6.png"/><Relationship Id="rId1" Type="http://schemas.openxmlformats.org/officeDocument/2006/relationships/hyperlink" Target="#'&#1705;&#1605;&#1705;&#8204;&#1607;&#1575;&#1740; &#1662;&#1585;&#1583;&#1575;&#1582;&#1578;&#1740;'!A1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hyperlink" Target="#'&#1586;&#1740;&#1575;&#1606; &#1587;&#1606;&#1608;&#1575;&#1578;&#1740;'!A1"/><Relationship Id="rId2" Type="http://schemas.openxmlformats.org/officeDocument/2006/relationships/image" Target="../media/image6.png"/><Relationship Id="rId1" Type="http://schemas.openxmlformats.org/officeDocument/2006/relationships/hyperlink" Target="#'&#1587;&#1585;&#1605;&#1575;&#1740;&#1607;&#8204;&#1711;&#1584;&#1575;&#1740; &#1582;&#1575;&#1585;&#1580;&#1740;'!A1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hyperlink" Target="#&#1587;&#1585;&#1605;&#1575;&#1740;&#1607;!A1"/><Relationship Id="rId2" Type="http://schemas.openxmlformats.org/officeDocument/2006/relationships/image" Target="../media/image6.png"/><Relationship Id="rId1" Type="http://schemas.openxmlformats.org/officeDocument/2006/relationships/hyperlink" Target="#'&#1579;&#1576;&#1578; &#1580;&#1575;&#1740;&#1586;&#1607; &#1583;&#1608;&#1604;&#1578;&#1740;'!A1"/><Relationship Id="rId5" Type="http://schemas.openxmlformats.org/officeDocument/2006/relationships/image" Target="../media/image2.png"/><Relationship Id="rId4" Type="http://schemas.openxmlformats.org/officeDocument/2006/relationships/hyperlink" Target="#'&#1605;&#1581;&#1575;&#1587;&#1576;&#1607; &#1605;&#1575;&#1604;&#1740;&#1575;&#1578;'!A1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hyperlink" Target="#'&#1586;&#1740;&#1575;&#1606; &#1587;&#1606;&#1608;&#1575;&#1578;&#1740;'!A1"/><Relationship Id="rId2" Type="http://schemas.openxmlformats.org/officeDocument/2006/relationships/image" Target="../media/image2.png"/><Relationship Id="rId1" Type="http://schemas.openxmlformats.org/officeDocument/2006/relationships/hyperlink" Target="#&#1578;&#1585;&#1575;&#1586;&#1606;&#1575;&#1605;&#1607;!A1"/><Relationship Id="rId5" Type="http://schemas.openxmlformats.org/officeDocument/2006/relationships/hyperlink" Target="#&#1662;&#1585;&#1583;&#1575;&#1582;&#1578;&#1740;&#8204;&#1607;&#1575;!A1"/><Relationship Id="rId4" Type="http://schemas.openxmlformats.org/officeDocument/2006/relationships/image" Target="../media/image5.png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hyperlink" Target="#'&#1575;&#1585;&#1586;&#1740;&#1575;&#1576;&#1740; &#1583;&#1575;&#1585;&#1575;&#1740;&#1740;'!A1"/><Relationship Id="rId2" Type="http://schemas.openxmlformats.org/officeDocument/2006/relationships/image" Target="../media/image5.png"/><Relationship Id="rId1" Type="http://schemas.openxmlformats.org/officeDocument/2006/relationships/hyperlink" Target="#&#1587;&#1585;&#1605;&#1575;&#1740;&#1607;!A1"/><Relationship Id="rId5" Type="http://schemas.openxmlformats.org/officeDocument/2006/relationships/image" Target="../media/image2.png"/><Relationship Id="rId4" Type="http://schemas.openxmlformats.org/officeDocument/2006/relationships/hyperlink" Target="#'&#1575;&#1583;&#1575;&#1605;&#1607; &#1605;&#1581;&#1575;&#1587;&#1576;&#1607; &#1605;&#1575;&#1604;&#1740;&#1575;&#1578;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&#1578;&#1593;&#1583;&#1575;&#1583; &#1705;&#1575;&#1585;&#1705;&#1606;&#1575;&#1606;'!A1"/><Relationship Id="rId2" Type="http://schemas.openxmlformats.org/officeDocument/2006/relationships/image" Target="../media/image1.png"/><Relationship Id="rId1" Type="http://schemas.openxmlformats.org/officeDocument/2006/relationships/hyperlink" Target="#'&#1581;&#1587;&#1575;&#1576;&#8204;&#1607;&#1575;&#1740; &#1576;&#1575;&#1606;&#1705;&#1740;'!A1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hyperlink" Target="#'&#1605;&#1581;&#1575;&#1587;&#1576;&#1607; &#1605;&#1575;&#1604;&#1740;&#1575;&#1578;'!A1"/><Relationship Id="rId2" Type="http://schemas.openxmlformats.org/officeDocument/2006/relationships/image" Target="../media/image5.png"/><Relationship Id="rId1" Type="http://schemas.openxmlformats.org/officeDocument/2006/relationships/hyperlink" Target="#&#1662;&#1585;&#1583;&#1575;&#1582;&#1578;&#1740;&#8204;&#1607;&#1575;!A1"/></Relationships>
</file>

<file path=xl/drawings/_rels/drawing31.xml.rels><?xml version="1.0" encoding="UTF-8" standalone="yes"?>
<Relationships xmlns="http://schemas.openxmlformats.org/package/2006/relationships"><Relationship Id="rId8" Type="http://schemas.openxmlformats.org/officeDocument/2006/relationships/hyperlink" Target="#'&#1589;&#1608;&#1585;&#1578; &#1587;&#1608;&#1583; &#1586;&#1740;&#1575;&#1606;'!A1"/><Relationship Id="rId3" Type="http://schemas.openxmlformats.org/officeDocument/2006/relationships/hyperlink" Target="#'&#1583;&#1585;&#1570;&#1605;&#1583;&#1607;&#1575;&#1740; &#1575;&#1578;&#1601;&#1575;&#1602;&#1740;'!A1"/><Relationship Id="rId7" Type="http://schemas.openxmlformats.org/officeDocument/2006/relationships/hyperlink" Target="#'&#1605;&#1593;&#1575;&#1601;&#1740;&#1578; &#1608; &#1576;&#1582;&#1588;&#1608;&#1583;&#1711;&#1740;'!A1"/><Relationship Id="rId2" Type="http://schemas.openxmlformats.org/officeDocument/2006/relationships/image" Target="../media/image2.png"/><Relationship Id="rId1" Type="http://schemas.openxmlformats.org/officeDocument/2006/relationships/hyperlink" Target="#'&#1583;&#1585;&#1570;&#1605;&#1583;&#1607;&#1575;&#1740; &#1605;&#1593;&#1575;&#1601;'!A1"/><Relationship Id="rId6" Type="http://schemas.openxmlformats.org/officeDocument/2006/relationships/image" Target="../media/image7.png"/><Relationship Id="rId5" Type="http://schemas.openxmlformats.org/officeDocument/2006/relationships/hyperlink" Target="#'&#1575;&#1585;&#1586;&#1740;&#1575;&#1576;&#1740; &#1583;&#1575;&#1585;&#1575;&#1740;&#1740;'!A1"/><Relationship Id="rId4" Type="http://schemas.openxmlformats.org/officeDocument/2006/relationships/hyperlink" Target="#'&#1586;&#1740;&#1575;&#1606; &#1587;&#1606;&#1608;&#1575;&#1578;&#1740;'!A1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hyperlink" Target="#'&#1575;&#1583;&#1575;&#1605;&#1607; &#1605;&#1581;&#1575;&#1587;&#1576;&#1607; &#1605;&#1575;&#1604;&#1740;&#1575;&#1578;'!A1"/><Relationship Id="rId2" Type="http://schemas.openxmlformats.org/officeDocument/2006/relationships/image" Target="../media/image7.png"/><Relationship Id="rId1" Type="http://schemas.openxmlformats.org/officeDocument/2006/relationships/hyperlink" Target="#'&#1605;&#1581;&#1575;&#1587;&#1576;&#1607; &#1605;&#1575;&#1604;&#1740;&#1575;&#1578;'!A1"/><Relationship Id="rId4" Type="http://schemas.openxmlformats.org/officeDocument/2006/relationships/image" Target="../media/image2.png"/></Relationships>
</file>

<file path=xl/drawings/_rels/drawing33.xml.rels><?xml version="1.0" encoding="UTF-8" standalone="yes"?>
<Relationships xmlns="http://schemas.openxmlformats.org/package/2006/relationships"><Relationship Id="rId3" Type="http://schemas.openxmlformats.org/officeDocument/2006/relationships/hyperlink" Target="#'&#1583;&#1585;&#1570;&#1605;&#1583;&#1607;&#1575;&#1740; &#1575;&#1578;&#1601;&#1575;&#1602;&#1740;'!A1"/><Relationship Id="rId7" Type="http://schemas.openxmlformats.org/officeDocument/2006/relationships/hyperlink" Target="#&#1662;&#1575;&#1606;&#1608;&#1740;&#1587;!A1"/><Relationship Id="rId2" Type="http://schemas.openxmlformats.org/officeDocument/2006/relationships/image" Target="../media/image2.png"/><Relationship Id="rId1" Type="http://schemas.openxmlformats.org/officeDocument/2006/relationships/hyperlink" Target="#'&#1605;&#1593;&#1575;&#1601;&#1740;&#1578; &#1608; &#1576;&#1582;&#1588;&#1608;&#1583;&#1711;&#1740;'!A1"/><Relationship Id="rId6" Type="http://schemas.openxmlformats.org/officeDocument/2006/relationships/image" Target="../media/image7.png"/><Relationship Id="rId5" Type="http://schemas.openxmlformats.org/officeDocument/2006/relationships/hyperlink" Target="#'&#1578;&#1576;&#1589;&#1585;&#1607; &#1605;&#1575;&#1583;&#1607; 180'!A1"/><Relationship Id="rId4" Type="http://schemas.openxmlformats.org/officeDocument/2006/relationships/hyperlink" Target="#&#1662;&#1585;&#1583;&#1575;&#1582;&#1578;&#1740;&#8204;&#1607;&#1575;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&#1575;&#1591;&#1604;&#1575;&#1593;&#1575;&#1578; &#1575;&#1582;&#1578;&#1589;&#1575;&#1589;&#1740;'!A1"/><Relationship Id="rId2" Type="http://schemas.openxmlformats.org/officeDocument/2006/relationships/image" Target="../media/image1.png"/><Relationship Id="rId1" Type="http://schemas.openxmlformats.org/officeDocument/2006/relationships/hyperlink" Target="#'&#1580;&#1583;&#1608;&#1604; &#1607;&#1740;&#1575;&#1578; &#1605;&#1583;&#1740;&#1585;&#1607;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&#1605;&#1580;&#1608;&#1586;&#1607;&#1575;&#1740; &#1601;&#1593;&#1575;&#1604;&#1740;&#1578;'!A1"/><Relationship Id="rId2" Type="http://schemas.openxmlformats.org/officeDocument/2006/relationships/image" Target="../media/image1.png"/><Relationship Id="rId1" Type="http://schemas.openxmlformats.org/officeDocument/2006/relationships/hyperlink" Target="#'&#1578;&#1593;&#1583;&#1575;&#1583; &#1705;&#1575;&#1585;&#1705;&#1606;&#1575;&#1606;'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&#1575;&#1591;&#1604;&#1575;&#1593;&#1575;&#1578; &#1575;&#1582;&#1578;&#1589;&#1575;&#1589;&#1740;'!A1"/><Relationship Id="rId1" Type="http://schemas.openxmlformats.org/officeDocument/2006/relationships/hyperlink" Target="#'&#1605;&#1588;&#1582;&#1589;&#1575;&#1578; &#1588;&#1582;&#1589; &#1581;&#1602;&#1608;&#1602;&#1740;'!A1"/><Relationship Id="rId5" Type="http://schemas.openxmlformats.org/officeDocument/2006/relationships/hyperlink" Target="#'&#1583;&#1601;&#1575;&#1578;&#1585; &#1602;&#1575;&#1606;&#1608;&#1606;&#1740;'!A1"/><Relationship Id="rId4" Type="http://schemas.openxmlformats.org/officeDocument/2006/relationships/hyperlink" Target="#'&#1580;&#1583;&#1608;&#1604; &#1607;&#1740;&#1575;&#1578; &#1605;&#1583;&#1740;&#1585;&#1607;'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&#1662;&#1584;&#1740;&#1585;&#1588; &#1576;&#1608;&#1585;&#1587;'!A1"/><Relationship Id="rId2" Type="http://schemas.openxmlformats.org/officeDocument/2006/relationships/image" Target="../media/image1.png"/><Relationship Id="rId1" Type="http://schemas.openxmlformats.org/officeDocument/2006/relationships/hyperlink" Target="#'&#1605;&#1580;&#1608;&#1586;&#1607;&#1575;&#1740; &#1601;&#1593;&#1575;&#1604;&#1740;&#1578;'!A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'&#1575;&#1591;&#1604;&#1575;&#1593;&#1575;&#1578; &#1605;&#1575;&#1604;&#1705;&#1740;&#1606;'!A1"/><Relationship Id="rId2" Type="http://schemas.openxmlformats.org/officeDocument/2006/relationships/image" Target="../media/image1.png"/><Relationship Id="rId1" Type="http://schemas.openxmlformats.org/officeDocument/2006/relationships/hyperlink" Target="#'&#1583;&#1601;&#1575;&#1578;&#1585; &#1602;&#1575;&#1606;&#1608;&#1606;&#1740;'!A1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#'&#1608;&#1575;&#1585;&#1583;&#1575;&#1578; &#1589;&#1575;&#1583;&#1585;&#1575;&#1578;'!A1"/><Relationship Id="rId2" Type="http://schemas.openxmlformats.org/officeDocument/2006/relationships/image" Target="../media/image1.png"/><Relationship Id="rId1" Type="http://schemas.openxmlformats.org/officeDocument/2006/relationships/hyperlink" Target="#'&#1662;&#1584;&#1740;&#1585;&#1588; &#1576;&#1608;&#1585;&#1587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304800</xdr:colOff>
      <xdr:row>2</xdr:row>
      <xdr:rowOff>7620</xdr:rowOff>
    </xdr:from>
    <xdr:to>
      <xdr:col>23</xdr:col>
      <xdr:colOff>647700</xdr:colOff>
      <xdr:row>2</xdr:row>
      <xdr:rowOff>419100</xdr:rowOff>
    </xdr:to>
    <xdr:sp macro="" textlink="">
      <xdr:nvSpPr>
        <xdr:cNvPr id="2" name="Rectangle: Rounded Corner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0FDD2B-7733-4B9E-800E-D09F43919C14}"/>
            </a:ext>
          </a:extLst>
        </xdr:cNvPr>
        <xdr:cNvSpPr/>
      </xdr:nvSpPr>
      <xdr:spPr>
        <a:xfrm>
          <a:off x="11219726100" y="607695"/>
          <a:ext cx="1714500" cy="411480"/>
        </a:xfrm>
        <a:prstGeom prst="roundRect">
          <a:avLst/>
        </a:prstGeom>
        <a:solidFill>
          <a:srgbClr val="42EE6B"/>
        </a:solidFill>
        <a:ln>
          <a:solidFill>
            <a:srgbClr val="42EE6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fa-IR" sz="1400">
              <a:solidFill>
                <a:sysClr val="windowText" lastClr="000000"/>
              </a:solidFill>
              <a:cs typeface="2  Homa" panose="00000400000000000000" pitchFamily="2" charset="-78"/>
            </a:rPr>
            <a:t>ذخیره</a:t>
          </a:r>
          <a:r>
            <a:rPr lang="fa-IR" sz="1400" baseline="0">
              <a:solidFill>
                <a:sysClr val="windowText" lastClr="000000"/>
              </a:solidFill>
              <a:cs typeface="2  Homa" panose="00000400000000000000" pitchFamily="2" charset="-78"/>
            </a:rPr>
            <a:t> و ادامه</a:t>
          </a:r>
        </a:p>
      </xdr:txBody>
    </xdr:sp>
    <xdr:clientData/>
  </xdr:twoCellAnchor>
  <xdr:twoCellAnchor>
    <xdr:from>
      <xdr:col>17</xdr:col>
      <xdr:colOff>22860</xdr:colOff>
      <xdr:row>2</xdr:row>
      <xdr:rowOff>22860</xdr:rowOff>
    </xdr:from>
    <xdr:to>
      <xdr:col>21</xdr:col>
      <xdr:colOff>152400</xdr:colOff>
      <xdr:row>2</xdr:row>
      <xdr:rowOff>434340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246DF9E-4DF7-462C-B24E-DBE45EC38AFD}"/>
            </a:ext>
          </a:extLst>
        </xdr:cNvPr>
        <xdr:cNvSpPr/>
      </xdr:nvSpPr>
      <xdr:spPr>
        <a:xfrm>
          <a:off x="11221593000" y="622935"/>
          <a:ext cx="1729740" cy="411480"/>
        </a:xfrm>
        <a:prstGeom prst="round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fa-IR" sz="1400">
              <a:solidFill>
                <a:sysClr val="windowText" lastClr="000000"/>
              </a:solidFill>
              <a:cs typeface="2  Homa" panose="00000400000000000000" pitchFamily="2" charset="-78"/>
            </a:rPr>
            <a:t>صفحه قبل</a:t>
          </a:r>
        </a:p>
      </xdr:txBody>
    </xdr:sp>
    <xdr:clientData/>
  </xdr:twoCellAnchor>
  <xdr:twoCellAnchor>
    <xdr:from>
      <xdr:col>1</xdr:col>
      <xdr:colOff>7620</xdr:colOff>
      <xdr:row>18</xdr:row>
      <xdr:rowOff>15240</xdr:rowOff>
    </xdr:from>
    <xdr:to>
      <xdr:col>24</xdr:col>
      <xdr:colOff>38100</xdr:colOff>
      <xdr:row>18</xdr:row>
      <xdr:rowOff>45720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8C816028-2BE9-4639-B84A-16779267CB17}"/>
            </a:ext>
          </a:extLst>
        </xdr:cNvPr>
        <xdr:cNvCxnSpPr/>
      </xdr:nvCxnSpPr>
      <xdr:spPr>
        <a:xfrm flipH="1" flipV="1">
          <a:off x="11219649900" y="5339715"/>
          <a:ext cx="11812905" cy="3048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220134</xdr:colOff>
      <xdr:row>3</xdr:row>
      <xdr:rowOff>220133</xdr:rowOff>
    </xdr:from>
    <xdr:to>
      <xdr:col>2</xdr:col>
      <xdr:colOff>814067</xdr:colOff>
      <xdr:row>5</xdr:row>
      <xdr:rowOff>169333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B37D4FCA-ED09-4C54-8768-FE2F6803D1AD}"/>
            </a:ext>
          </a:extLst>
        </xdr:cNvPr>
        <xdr:cNvSpPr/>
      </xdr:nvSpPr>
      <xdr:spPr>
        <a:xfrm>
          <a:off x="10963273733" y="982133"/>
          <a:ext cx="1889333" cy="457200"/>
        </a:xfrm>
        <a:prstGeom prst="roundRect">
          <a:avLst>
            <a:gd name="adj" fmla="val 50000"/>
          </a:avLst>
        </a:prstGeom>
        <a:solidFill>
          <a:srgbClr val="D70FA7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fa-IR" sz="1400" b="0">
              <a:solidFill>
                <a:schemeClr val="bg1"/>
              </a:solidFill>
              <a:cs typeface="2  Homa" panose="00000400000000000000" pitchFamily="2" charset="-78"/>
            </a:rPr>
            <a:t>بروزرسانی اطلاعات</a:t>
          </a:r>
        </a:p>
      </xdr:txBody>
    </xdr:sp>
    <xdr:clientData/>
  </xdr:twoCellAnchor>
  <xdr:twoCellAnchor>
    <xdr:from>
      <xdr:col>10</xdr:col>
      <xdr:colOff>228628</xdr:colOff>
      <xdr:row>3</xdr:row>
      <xdr:rowOff>160169</xdr:rowOff>
    </xdr:from>
    <xdr:to>
      <xdr:col>11</xdr:col>
      <xdr:colOff>397023</xdr:colOff>
      <xdr:row>5</xdr:row>
      <xdr:rowOff>156878</xdr:rowOff>
    </xdr:to>
    <xdr:grpSp>
      <xdr:nvGrpSpPr>
        <xdr:cNvPr id="3" name="Group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9B08ED-044F-40AA-883D-FF9F5C9491DF}"/>
            </a:ext>
          </a:extLst>
        </xdr:cNvPr>
        <xdr:cNvGrpSpPr/>
      </xdr:nvGrpSpPr>
      <xdr:grpSpPr>
        <a:xfrm>
          <a:off x="10917369643" y="901002"/>
          <a:ext cx="1364312" cy="504709"/>
          <a:chOff x="11002220093" y="1028251"/>
          <a:chExt cx="1239378" cy="477820"/>
        </a:xfrm>
      </xdr:grpSpPr>
      <xdr:sp macro="" textlink="">
        <xdr:nvSpPr>
          <xdr:cNvPr id="4" name="Rectangle: Rounded Corners 3">
            <a:hlinkClick xmlns:r="http://schemas.openxmlformats.org/officeDocument/2006/relationships" r:id="rId2"/>
            <a:extLst>
              <a:ext uri="{FF2B5EF4-FFF2-40B4-BE49-F238E27FC236}">
                <a16:creationId xmlns:a16="http://schemas.microsoft.com/office/drawing/2014/main" id="{9E9753AE-A99B-A22B-78D5-898CECA053CE}"/>
              </a:ext>
            </a:extLst>
          </xdr:cNvPr>
          <xdr:cNvSpPr/>
        </xdr:nvSpPr>
        <xdr:spPr>
          <a:xfrm>
            <a:off x="11002220093" y="1028251"/>
            <a:ext cx="1239378" cy="477820"/>
          </a:xfrm>
          <a:prstGeom prst="roundRect">
            <a:avLst>
              <a:gd name="adj" fmla="val 50000"/>
            </a:avLst>
          </a:prstGeom>
          <a:solidFill>
            <a:schemeClr val="accent2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1" anchor="ctr"/>
          <a:lstStyle/>
          <a:p>
            <a:pPr algn="l" rtl="1"/>
            <a:r>
              <a:rPr lang="fa-IR" sz="1400">
                <a:solidFill>
                  <a:sysClr val="windowText" lastClr="000000"/>
                </a:solidFill>
                <a:cs typeface="2  Homa" panose="00000400000000000000" pitchFamily="2" charset="-78"/>
              </a:rPr>
              <a:t>صفحه قبل</a:t>
            </a:r>
          </a:p>
        </xdr:txBody>
      </xdr:sp>
      <xdr:pic>
        <xdr:nvPicPr>
          <xdr:cNvPr id="5" name="Picture 4">
            <a:extLst>
              <a:ext uri="{FF2B5EF4-FFF2-40B4-BE49-F238E27FC236}">
                <a16:creationId xmlns:a16="http://schemas.microsoft.com/office/drawing/2014/main" id="{2D1114DB-36C1-83F2-3A58-722CD4D49E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1002979305" y="1057834"/>
            <a:ext cx="445993" cy="445993"/>
          </a:xfrm>
          <a:prstGeom prst="rect">
            <a:avLst/>
          </a:prstGeom>
        </xdr:spPr>
      </xdr:pic>
    </xdr:grpSp>
    <xdr:clientData/>
  </xdr:twoCellAnchor>
  <xdr:twoCellAnchor>
    <xdr:from>
      <xdr:col>11</xdr:col>
      <xdr:colOff>611116</xdr:colOff>
      <xdr:row>3</xdr:row>
      <xdr:rowOff>152896</xdr:rowOff>
    </xdr:from>
    <xdr:to>
      <xdr:col>11</xdr:col>
      <xdr:colOff>1642562</xdr:colOff>
      <xdr:row>5</xdr:row>
      <xdr:rowOff>122716</xdr:rowOff>
    </xdr:to>
    <xdr:grpSp>
      <xdr:nvGrpSpPr>
        <xdr:cNvPr id="6" name="Group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E988038-F566-4F37-B1DC-28BA1E48D303}"/>
            </a:ext>
          </a:extLst>
        </xdr:cNvPr>
        <xdr:cNvGrpSpPr/>
      </xdr:nvGrpSpPr>
      <xdr:grpSpPr>
        <a:xfrm>
          <a:off x="10916124104" y="893729"/>
          <a:ext cx="1031446" cy="477820"/>
          <a:chOff x="11001087516" y="1048871"/>
          <a:chExt cx="944319" cy="477820"/>
        </a:xfrm>
      </xdr:grpSpPr>
      <xdr:sp macro="" textlink="">
        <xdr:nvSpPr>
          <xdr:cNvPr id="7" name="Rectangle: Rounded Corners 6">
            <a:hlinkClick xmlns:r="http://schemas.openxmlformats.org/officeDocument/2006/relationships" r:id="rId5"/>
            <a:extLst>
              <a:ext uri="{FF2B5EF4-FFF2-40B4-BE49-F238E27FC236}">
                <a16:creationId xmlns:a16="http://schemas.microsoft.com/office/drawing/2014/main" id="{0B9F5E53-8A7C-8662-E0DB-17C6B1855672}"/>
              </a:ext>
            </a:extLst>
          </xdr:cNvPr>
          <xdr:cNvSpPr/>
        </xdr:nvSpPr>
        <xdr:spPr>
          <a:xfrm>
            <a:off x="11001087516" y="1048871"/>
            <a:ext cx="944319" cy="477820"/>
          </a:xfrm>
          <a:prstGeom prst="roundRect">
            <a:avLst>
              <a:gd name="adj" fmla="val 50000"/>
            </a:avLst>
          </a:prstGeom>
          <a:solidFill>
            <a:srgbClr val="2CF457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1" anchor="ctr"/>
          <a:lstStyle/>
          <a:p>
            <a:pPr algn="r" rtl="1"/>
            <a:r>
              <a:rPr lang="fa-IR" sz="1400">
                <a:solidFill>
                  <a:sysClr val="windowText" lastClr="000000"/>
                </a:solidFill>
                <a:cs typeface="2  Homa" panose="00000400000000000000" pitchFamily="2" charset="-78"/>
              </a:rPr>
              <a:t>ادامه</a:t>
            </a:r>
          </a:p>
        </xdr:txBody>
      </xdr:sp>
      <xdr:pic>
        <xdr:nvPicPr>
          <xdr:cNvPr id="8" name="Picture 7">
            <a:extLst>
              <a:ext uri="{FF2B5EF4-FFF2-40B4-BE49-F238E27FC236}">
                <a16:creationId xmlns:a16="http://schemas.microsoft.com/office/drawing/2014/main" id="{2AFEC639-6687-CFF8-D472-19983493C2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0800000">
            <a:off x="11001135971" y="1075766"/>
            <a:ext cx="445993" cy="445993"/>
          </a:xfrm>
          <a:prstGeom prst="rect">
            <a:avLst/>
          </a:prstGeom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928421</xdr:colOff>
      <xdr:row>17</xdr:row>
      <xdr:rowOff>70919</xdr:rowOff>
    </xdr:from>
    <xdr:to>
      <xdr:col>8</xdr:col>
      <xdr:colOff>1182735</xdr:colOff>
      <xdr:row>17</xdr:row>
      <xdr:rowOff>314865</xdr:rowOff>
    </xdr:to>
    <xdr:pic>
      <xdr:nvPicPr>
        <xdr:cNvPr id="5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FEB81A-A5EF-9981-FA65-ED61CAFA4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4158998" y="5667386"/>
          <a:ext cx="254314" cy="243946"/>
        </a:xfrm>
        <a:prstGeom prst="rect">
          <a:avLst/>
        </a:prstGeom>
      </xdr:spPr>
    </xdr:pic>
    <xdr:clientData/>
  </xdr:twoCellAnchor>
  <xdr:twoCellAnchor>
    <xdr:from>
      <xdr:col>8</xdr:col>
      <xdr:colOff>143934</xdr:colOff>
      <xdr:row>2</xdr:row>
      <xdr:rowOff>173018</xdr:rowOff>
    </xdr:from>
    <xdr:to>
      <xdr:col>9</xdr:col>
      <xdr:colOff>1540891</xdr:colOff>
      <xdr:row>5</xdr:row>
      <xdr:rowOff>117439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D74DCB14-1DCB-4077-95E5-DA8A511463CA}"/>
            </a:ext>
          </a:extLst>
        </xdr:cNvPr>
        <xdr:cNvGrpSpPr/>
      </xdr:nvGrpSpPr>
      <xdr:grpSpPr>
        <a:xfrm>
          <a:off x="11264290442" y="786851"/>
          <a:ext cx="2741040" cy="484171"/>
          <a:chOff x="11000330591" y="1048871"/>
          <a:chExt cx="2371913" cy="477820"/>
        </a:xfrm>
      </xdr:grpSpPr>
      <xdr:grpSp>
        <xdr:nvGrpSpPr>
          <xdr:cNvPr id="7" name="Group 6">
            <a:extLst>
              <a:ext uri="{FF2B5EF4-FFF2-40B4-BE49-F238E27FC236}">
                <a16:creationId xmlns:a16="http://schemas.microsoft.com/office/drawing/2014/main" id="{F2912965-9DDE-09B1-BADF-28639039C064}"/>
              </a:ext>
            </a:extLst>
          </xdr:cNvPr>
          <xdr:cNvGrpSpPr/>
        </xdr:nvGrpSpPr>
        <xdr:grpSpPr>
          <a:xfrm>
            <a:off x="11001463126" y="1057834"/>
            <a:ext cx="1239378" cy="448237"/>
            <a:chOff x="11001463126" y="1057834"/>
            <a:chExt cx="1239378" cy="448237"/>
          </a:xfrm>
        </xdr:grpSpPr>
        <xdr:sp macro="" textlink="">
          <xdr:nvSpPr>
            <xdr:cNvPr id="11" name="Rectangle: Rounded Corners 10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087B1BE6-BB1D-B011-C595-2605868CF7C3}"/>
                </a:ext>
              </a:extLst>
            </xdr:cNvPr>
            <xdr:cNvSpPr/>
          </xdr:nvSpPr>
          <xdr:spPr>
            <a:xfrm>
              <a:off x="11001463126" y="1079053"/>
              <a:ext cx="1239378" cy="427018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12" name="Picture 11">
              <a:extLst>
                <a:ext uri="{FF2B5EF4-FFF2-40B4-BE49-F238E27FC236}">
                  <a16:creationId xmlns:a16="http://schemas.microsoft.com/office/drawing/2014/main" id="{B6A3C0BF-C302-49F8-A44E-3336C7722AF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84DCA9AC-7526-65A3-A304-39AABB04D8B1}"/>
              </a:ext>
            </a:extLst>
          </xdr:cNvPr>
          <xdr:cNvGrpSpPr/>
        </xdr:nvGrpSpPr>
        <xdr:grpSpPr>
          <a:xfrm>
            <a:off x="11000330591" y="1048871"/>
            <a:ext cx="944319" cy="477820"/>
            <a:chOff x="11000330591" y="1048871"/>
            <a:chExt cx="944319" cy="477820"/>
          </a:xfrm>
        </xdr:grpSpPr>
        <xdr:sp macro="" textlink="">
          <xdr:nvSpPr>
            <xdr:cNvPr id="9" name="Rectangle: Rounded Corners 8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F43ED664-EBE1-F43E-EB10-4B9CDE5CC987}"/>
                </a:ext>
              </a:extLst>
            </xdr:cNvPr>
            <xdr:cNvSpPr/>
          </xdr:nvSpPr>
          <xdr:spPr>
            <a:xfrm>
              <a:off x="11000330591" y="1048871"/>
              <a:ext cx="944319" cy="477820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10" name="Picture 9">
              <a:extLst>
                <a:ext uri="{FF2B5EF4-FFF2-40B4-BE49-F238E27FC236}">
                  <a16:creationId xmlns:a16="http://schemas.microsoft.com/office/drawing/2014/main" id="{8EF72476-E526-CB1C-1329-0CF8A839795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  <xdr:twoCellAnchor editAs="oneCell">
    <xdr:from>
      <xdr:col>9</xdr:col>
      <xdr:colOff>1507067</xdr:colOff>
      <xdr:row>17</xdr:row>
      <xdr:rowOff>59267</xdr:rowOff>
    </xdr:from>
    <xdr:to>
      <xdr:col>9</xdr:col>
      <xdr:colOff>1761381</xdr:colOff>
      <xdr:row>17</xdr:row>
      <xdr:rowOff>303213</xdr:rowOff>
    </xdr:to>
    <xdr:pic>
      <xdr:nvPicPr>
        <xdr:cNvPr id="13" name="Pictur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80D4DC-AC4E-4B49-A171-07F632DD2A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2141019" y="5655734"/>
          <a:ext cx="254314" cy="24394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1827162</xdr:colOff>
      <xdr:row>9</xdr:row>
      <xdr:rowOff>90128</xdr:rowOff>
    </xdr:from>
    <xdr:to>
      <xdr:col>6</xdr:col>
      <xdr:colOff>2081476</xdr:colOff>
      <xdr:row>9</xdr:row>
      <xdr:rowOff>334074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55EF13-6F5B-4018-AC0D-AF240EE97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05704976" y="2671096"/>
          <a:ext cx="254314" cy="243946"/>
        </a:xfrm>
        <a:prstGeom prst="rect">
          <a:avLst/>
        </a:prstGeom>
      </xdr:spPr>
    </xdr:pic>
    <xdr:clientData/>
  </xdr:twoCellAnchor>
  <xdr:twoCellAnchor>
    <xdr:from>
      <xdr:col>7</xdr:col>
      <xdr:colOff>385096</xdr:colOff>
      <xdr:row>2</xdr:row>
      <xdr:rowOff>172064</xdr:rowOff>
    </xdr:from>
    <xdr:to>
      <xdr:col>8</xdr:col>
      <xdr:colOff>997657</xdr:colOff>
      <xdr:row>5</xdr:row>
      <xdr:rowOff>154311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729659BE-EA07-4512-A702-302EF1A9CBAD}"/>
            </a:ext>
          </a:extLst>
        </xdr:cNvPr>
        <xdr:cNvGrpSpPr/>
      </xdr:nvGrpSpPr>
      <xdr:grpSpPr>
        <a:xfrm>
          <a:off x="11236966053" y="766096"/>
          <a:ext cx="2732641" cy="535312"/>
          <a:chOff x="11000330591" y="1028251"/>
          <a:chExt cx="2371913" cy="498440"/>
        </a:xfrm>
      </xdr:grpSpPr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92E82E24-3DF8-6304-8366-A9D6AE969617}"/>
              </a:ext>
            </a:extLst>
          </xdr:cNvPr>
          <xdr:cNvGrpSpPr/>
        </xdr:nvGrpSpPr>
        <xdr:grpSpPr>
          <a:xfrm>
            <a:off x="11001463126" y="1028251"/>
            <a:ext cx="1239378" cy="477820"/>
            <a:chOff x="11001463126" y="1028251"/>
            <a:chExt cx="1239378" cy="477820"/>
          </a:xfrm>
        </xdr:grpSpPr>
        <xdr:sp macro="" textlink="">
          <xdr:nvSpPr>
            <xdr:cNvPr id="8" name="Rectangle: Rounded Corners 7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2BF0CE6A-CFF4-048F-E48A-407356F759CA}"/>
                </a:ext>
              </a:extLst>
            </xdr:cNvPr>
            <xdr:cNvSpPr/>
          </xdr:nvSpPr>
          <xdr:spPr>
            <a:xfrm>
              <a:off x="11001463126" y="1028251"/>
              <a:ext cx="1239378" cy="47782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9" name="Picture 8">
              <a:extLst>
                <a:ext uri="{FF2B5EF4-FFF2-40B4-BE49-F238E27FC236}">
                  <a16:creationId xmlns:a16="http://schemas.microsoft.com/office/drawing/2014/main" id="{4CA071CD-405B-6B29-F1E8-047870A2F7B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7A9C0C66-1F29-FAF8-BE83-5341442FB17E}"/>
              </a:ext>
            </a:extLst>
          </xdr:cNvPr>
          <xdr:cNvGrpSpPr/>
        </xdr:nvGrpSpPr>
        <xdr:grpSpPr>
          <a:xfrm>
            <a:off x="11000330591" y="1048871"/>
            <a:ext cx="944319" cy="477820"/>
            <a:chOff x="11000330591" y="1048871"/>
            <a:chExt cx="944319" cy="477820"/>
          </a:xfrm>
        </xdr:grpSpPr>
        <xdr:sp macro="" textlink="">
          <xdr:nvSpPr>
            <xdr:cNvPr id="6" name="Rectangle: Rounded Corners 5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F8EDA03A-4DF7-0120-202B-1CC9351ED5EC}"/>
                </a:ext>
              </a:extLst>
            </xdr:cNvPr>
            <xdr:cNvSpPr/>
          </xdr:nvSpPr>
          <xdr:spPr>
            <a:xfrm>
              <a:off x="11000330591" y="1048871"/>
              <a:ext cx="944319" cy="477820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7" name="Picture 6">
              <a:extLst>
                <a:ext uri="{FF2B5EF4-FFF2-40B4-BE49-F238E27FC236}">
                  <a16:creationId xmlns:a16="http://schemas.microsoft.com/office/drawing/2014/main" id="{323733C8-CA8F-E128-32D8-386A1622081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1409700</xdr:colOff>
      <xdr:row>14</xdr:row>
      <xdr:rowOff>108405</xdr:rowOff>
    </xdr:from>
    <xdr:to>
      <xdr:col>13</xdr:col>
      <xdr:colOff>1664014</xdr:colOff>
      <xdr:row>14</xdr:row>
      <xdr:rowOff>358701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D2911C-A9AA-4F02-A930-6B4481443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8522529" y="5583919"/>
          <a:ext cx="254314" cy="250296"/>
        </a:xfrm>
        <a:prstGeom prst="rect">
          <a:avLst/>
        </a:prstGeom>
      </xdr:spPr>
    </xdr:pic>
    <xdr:clientData/>
  </xdr:twoCellAnchor>
  <xdr:twoCellAnchor>
    <xdr:from>
      <xdr:col>13</xdr:col>
      <xdr:colOff>108858</xdr:colOff>
      <xdr:row>3</xdr:row>
      <xdr:rowOff>63862</xdr:rowOff>
    </xdr:from>
    <xdr:to>
      <xdr:col>15</xdr:col>
      <xdr:colOff>330157</xdr:colOff>
      <xdr:row>6</xdr:row>
      <xdr:rowOff>12211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CB7B4A-A507-4CB8-966F-8E016CC66665}"/>
            </a:ext>
          </a:extLst>
        </xdr:cNvPr>
        <xdr:cNvGrpSpPr/>
      </xdr:nvGrpSpPr>
      <xdr:grpSpPr>
        <a:xfrm>
          <a:off x="11136435914" y="771433"/>
          <a:ext cx="2752228" cy="479028"/>
          <a:chOff x="11000330591" y="1048871"/>
          <a:chExt cx="2371913" cy="477820"/>
        </a:xfrm>
      </xdr:grpSpPr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43C651B0-7501-4411-662B-E24CDC87BB0E}"/>
              </a:ext>
            </a:extLst>
          </xdr:cNvPr>
          <xdr:cNvGrpSpPr/>
        </xdr:nvGrpSpPr>
        <xdr:grpSpPr>
          <a:xfrm>
            <a:off x="11001463126" y="1057834"/>
            <a:ext cx="1239378" cy="448236"/>
            <a:chOff x="11001463126" y="1057834"/>
            <a:chExt cx="1239378" cy="448236"/>
          </a:xfrm>
        </xdr:grpSpPr>
        <xdr:sp macro="" textlink="">
          <xdr:nvSpPr>
            <xdr:cNvPr id="9" name="Rectangle: Rounded Corners 8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96990F16-F0FB-B6A9-0D06-B3C7EAEBD4A8}"/>
                </a:ext>
              </a:extLst>
            </xdr:cNvPr>
            <xdr:cNvSpPr/>
          </xdr:nvSpPr>
          <xdr:spPr>
            <a:xfrm>
              <a:off x="11001463126" y="1094530"/>
              <a:ext cx="123937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10" name="Picture 9">
              <a:extLst>
                <a:ext uri="{FF2B5EF4-FFF2-40B4-BE49-F238E27FC236}">
                  <a16:creationId xmlns:a16="http://schemas.microsoft.com/office/drawing/2014/main" id="{F535497A-3010-D302-F8D9-B9D1DD9F435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6" name="Group 5">
            <a:extLst>
              <a:ext uri="{FF2B5EF4-FFF2-40B4-BE49-F238E27FC236}">
                <a16:creationId xmlns:a16="http://schemas.microsoft.com/office/drawing/2014/main" id="{3B80D231-364C-7718-BDE9-8A0B18A31B89}"/>
              </a:ext>
            </a:extLst>
          </xdr:cNvPr>
          <xdr:cNvGrpSpPr/>
        </xdr:nvGrpSpPr>
        <xdr:grpSpPr>
          <a:xfrm>
            <a:off x="11000330591" y="1048871"/>
            <a:ext cx="944319" cy="477820"/>
            <a:chOff x="11000330591" y="1048871"/>
            <a:chExt cx="944319" cy="477820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C3ECC06B-0D74-22DF-3A46-D1D9DF3F5535}"/>
                </a:ext>
              </a:extLst>
            </xdr:cNvPr>
            <xdr:cNvSpPr/>
          </xdr:nvSpPr>
          <xdr:spPr>
            <a:xfrm>
              <a:off x="11000330591" y="1048871"/>
              <a:ext cx="944319" cy="477820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DA4FA700-B86D-ABB0-4D4F-71C1070267C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5318760</xdr:colOff>
      <xdr:row>19</xdr:row>
      <xdr:rowOff>60960</xdr:rowOff>
    </xdr:from>
    <xdr:to>
      <xdr:col>2</xdr:col>
      <xdr:colOff>5573074</xdr:colOff>
      <xdr:row>19</xdr:row>
      <xdr:rowOff>311256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3F9E06-A044-4A70-BF41-3FC91EE7AD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7534226" y="6362700"/>
          <a:ext cx="254314" cy="250296"/>
        </a:xfrm>
        <a:prstGeom prst="rect">
          <a:avLst/>
        </a:prstGeom>
      </xdr:spPr>
    </xdr:pic>
    <xdr:clientData/>
  </xdr:twoCellAnchor>
  <xdr:twoCellAnchor>
    <xdr:from>
      <xdr:col>3</xdr:col>
      <xdr:colOff>2121480</xdr:colOff>
      <xdr:row>2</xdr:row>
      <xdr:rowOff>60960</xdr:rowOff>
    </xdr:from>
    <xdr:to>
      <xdr:col>7</xdr:col>
      <xdr:colOff>398365</xdr:colOff>
      <xdr:row>5</xdr:row>
      <xdr:rowOff>6044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6BA2A124-16D2-4EF8-B4B3-E15E4F66DD63}"/>
            </a:ext>
          </a:extLst>
        </xdr:cNvPr>
        <xdr:cNvGrpSpPr/>
      </xdr:nvGrpSpPr>
      <xdr:grpSpPr>
        <a:xfrm>
          <a:off x="11230948235" y="565785"/>
          <a:ext cx="2744110" cy="488009"/>
          <a:chOff x="11000330591" y="1048871"/>
          <a:chExt cx="2337743" cy="477820"/>
        </a:xfrm>
      </xdr:grpSpPr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218B613C-6F27-5330-A553-14B813BEBE2D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8" name="Rectangle: Rounded Corners 7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7CEC7C64-25E2-1DD7-51C8-33D9C52A4176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9" name="Picture 8">
              <a:extLst>
                <a:ext uri="{FF2B5EF4-FFF2-40B4-BE49-F238E27FC236}">
                  <a16:creationId xmlns:a16="http://schemas.microsoft.com/office/drawing/2014/main" id="{E25FBC5A-0738-3F8A-AF39-C84CB86D879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5415DE67-D4DD-48EE-A995-FB3073F5D6AD}"/>
              </a:ext>
            </a:extLst>
          </xdr:cNvPr>
          <xdr:cNvGrpSpPr/>
        </xdr:nvGrpSpPr>
        <xdr:grpSpPr>
          <a:xfrm>
            <a:off x="11000330591" y="1048871"/>
            <a:ext cx="944319" cy="477820"/>
            <a:chOff x="11000330591" y="1048871"/>
            <a:chExt cx="944319" cy="477820"/>
          </a:xfrm>
        </xdr:grpSpPr>
        <xdr:sp macro="" textlink="">
          <xdr:nvSpPr>
            <xdr:cNvPr id="6" name="Rectangle: Rounded Corners 5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8C905284-1ACA-0ED9-3341-4B026A8B46A0}"/>
                </a:ext>
              </a:extLst>
            </xdr:cNvPr>
            <xdr:cNvSpPr/>
          </xdr:nvSpPr>
          <xdr:spPr>
            <a:xfrm>
              <a:off x="11000330591" y="1048871"/>
              <a:ext cx="944319" cy="477820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7" name="Picture 6">
              <a:extLst>
                <a:ext uri="{FF2B5EF4-FFF2-40B4-BE49-F238E27FC236}">
                  <a16:creationId xmlns:a16="http://schemas.microsoft.com/office/drawing/2014/main" id="{2A9106FD-0CA1-A693-4FFC-8264EE89429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411480</xdr:colOff>
      <xdr:row>2</xdr:row>
      <xdr:rowOff>85033</xdr:rowOff>
    </xdr:from>
    <xdr:to>
      <xdr:col>5</xdr:col>
      <xdr:colOff>128545</xdr:colOff>
      <xdr:row>5</xdr:row>
      <xdr:rowOff>16425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BF542B88-1A7D-466D-B1D1-AB074C7BD4C5}"/>
            </a:ext>
          </a:extLst>
        </xdr:cNvPr>
        <xdr:cNvGrpSpPr/>
      </xdr:nvGrpSpPr>
      <xdr:grpSpPr>
        <a:xfrm>
          <a:off x="11232237230" y="589858"/>
          <a:ext cx="2707915" cy="474317"/>
          <a:chOff x="11000330591" y="1057834"/>
          <a:chExt cx="2337743" cy="463925"/>
        </a:xfrm>
      </xdr:grpSpPr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4C1B60A6-C425-1445-E720-4E5CF0CCBA36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14" name="Rectangle: Rounded Corners 13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81EC0757-C112-95E9-196F-CBF2A1CF34E8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15" name="Picture 14">
              <a:extLst>
                <a:ext uri="{FF2B5EF4-FFF2-40B4-BE49-F238E27FC236}">
                  <a16:creationId xmlns:a16="http://schemas.microsoft.com/office/drawing/2014/main" id="{607F8841-7297-85C8-B48D-C5CCBC94DAD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3E58267B-3E0A-B5FF-F6A0-1120FCE9AAE6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12" name="Rectangle: Rounded Corners 11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415A7DAB-1684-4A51-4612-C1C0E56F9559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13" name="Picture 12">
              <a:extLst>
                <a:ext uri="{FF2B5EF4-FFF2-40B4-BE49-F238E27FC236}">
                  <a16:creationId xmlns:a16="http://schemas.microsoft.com/office/drawing/2014/main" id="{FA05A665-7FDA-D650-5DA9-530C98638A1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  <xdr:twoCellAnchor editAs="oneCell">
    <xdr:from>
      <xdr:col>2</xdr:col>
      <xdr:colOff>4434840</xdr:colOff>
      <xdr:row>16</xdr:row>
      <xdr:rowOff>53340</xdr:rowOff>
    </xdr:from>
    <xdr:to>
      <xdr:col>2</xdr:col>
      <xdr:colOff>4689154</xdr:colOff>
      <xdr:row>16</xdr:row>
      <xdr:rowOff>303636</xdr:rowOff>
    </xdr:to>
    <xdr:pic>
      <xdr:nvPicPr>
        <xdr:cNvPr id="16" name="Picture 1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F872ED8-2721-402F-838F-750E8984C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7244666" y="4914900"/>
          <a:ext cx="254314" cy="250296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1066800</xdr:colOff>
      <xdr:row>2</xdr:row>
      <xdr:rowOff>142875</xdr:rowOff>
    </xdr:from>
    <xdr:to>
      <xdr:col>8</xdr:col>
      <xdr:colOff>877210</xdr:colOff>
      <xdr:row>4</xdr:row>
      <xdr:rowOff>104747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B06ABC4F-E0B2-4589-88E8-F77422160BB5}"/>
            </a:ext>
          </a:extLst>
        </xdr:cNvPr>
        <xdr:cNvGrpSpPr/>
      </xdr:nvGrpSpPr>
      <xdr:grpSpPr>
        <a:xfrm>
          <a:off x="10918416102" y="785813"/>
          <a:ext cx="2691723" cy="485747"/>
          <a:chOff x="11000330591" y="1057834"/>
          <a:chExt cx="2337743" cy="463925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D9321D35-DCAD-C39C-C696-5318E85BF592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2A4FC3C5-54F1-443F-ECED-1C6B215779DD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C5671383-AA65-93A3-8DEE-05134C076AF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AEDA8E7A-F17E-B0A6-D797-8AA8DFA89B2E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B2CD4C40-289F-1D2D-2703-36F70EB7C435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E5119292-DD2A-4175-C128-A54302CE18B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  <xdr:twoCellAnchor editAs="oneCell">
    <xdr:from>
      <xdr:col>5</xdr:col>
      <xdr:colOff>1457325</xdr:colOff>
      <xdr:row>7</xdr:row>
      <xdr:rowOff>123825</xdr:rowOff>
    </xdr:from>
    <xdr:to>
      <xdr:col>5</xdr:col>
      <xdr:colOff>1711639</xdr:colOff>
      <xdr:row>7</xdr:row>
      <xdr:rowOff>367771</xdr:rowOff>
    </xdr:to>
    <xdr:pic>
      <xdr:nvPicPr>
        <xdr:cNvPr id="10" name="Picture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05F47AA-6DE3-4DDB-ABC3-1BE94406F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5244536" y="2428875"/>
          <a:ext cx="254314" cy="243946"/>
        </a:xfrm>
        <a:prstGeom prst="rect">
          <a:avLst/>
        </a:prstGeom>
      </xdr:spPr>
    </xdr:pic>
    <xdr:clientData/>
  </xdr:twoCellAnchor>
  <xdr:twoCellAnchor editAs="oneCell">
    <xdr:from>
      <xdr:col>5</xdr:col>
      <xdr:colOff>1752600</xdr:colOff>
      <xdr:row>7</xdr:row>
      <xdr:rowOff>123825</xdr:rowOff>
    </xdr:from>
    <xdr:to>
      <xdr:col>5</xdr:col>
      <xdr:colOff>2006914</xdr:colOff>
      <xdr:row>7</xdr:row>
      <xdr:rowOff>367771</xdr:rowOff>
    </xdr:to>
    <xdr:pic>
      <xdr:nvPicPr>
        <xdr:cNvPr id="12" name="Picture 1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C76C859-6A12-4C9F-9319-FD174DB31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4949261" y="2428875"/>
          <a:ext cx="254314" cy="243946"/>
        </a:xfrm>
        <a:prstGeom prst="rect">
          <a:avLst/>
        </a:prstGeom>
      </xdr:spPr>
    </xdr:pic>
    <xdr:clientData/>
  </xdr:twoCellAnchor>
  <xdr:twoCellAnchor editAs="oneCell">
    <xdr:from>
      <xdr:col>6</xdr:col>
      <xdr:colOff>1990725</xdr:colOff>
      <xdr:row>7</xdr:row>
      <xdr:rowOff>123825</xdr:rowOff>
    </xdr:from>
    <xdr:to>
      <xdr:col>6</xdr:col>
      <xdr:colOff>2245039</xdr:colOff>
      <xdr:row>7</xdr:row>
      <xdr:rowOff>367771</xdr:rowOff>
    </xdr:to>
    <xdr:pic>
      <xdr:nvPicPr>
        <xdr:cNvPr id="13" name="Picture 1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9DCE872-AFCF-40F6-9381-AC18F8B67A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2425136" y="2428875"/>
          <a:ext cx="254314" cy="243946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3307080</xdr:colOff>
      <xdr:row>9</xdr:row>
      <xdr:rowOff>68580</xdr:rowOff>
    </xdr:from>
    <xdr:to>
      <xdr:col>2</xdr:col>
      <xdr:colOff>3561394</xdr:colOff>
      <xdr:row>9</xdr:row>
      <xdr:rowOff>318876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B95E6B-C2D1-4073-A00C-FFFCAFDAE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95733346" y="3063240"/>
          <a:ext cx="254314" cy="250296"/>
        </a:xfrm>
        <a:prstGeom prst="rect">
          <a:avLst/>
        </a:prstGeom>
      </xdr:spPr>
    </xdr:pic>
    <xdr:clientData/>
  </xdr:twoCellAnchor>
  <xdr:twoCellAnchor editAs="oneCell">
    <xdr:from>
      <xdr:col>2</xdr:col>
      <xdr:colOff>3589020</xdr:colOff>
      <xdr:row>9</xdr:row>
      <xdr:rowOff>68580</xdr:rowOff>
    </xdr:from>
    <xdr:to>
      <xdr:col>2</xdr:col>
      <xdr:colOff>3843334</xdr:colOff>
      <xdr:row>9</xdr:row>
      <xdr:rowOff>318876</xdr:rowOff>
    </xdr:to>
    <xdr:pic>
      <xdr:nvPicPr>
        <xdr:cNvPr id="3" name="Pictur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9D7C4F9-B7F2-47FA-8E11-5DB295729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95451406" y="3063240"/>
          <a:ext cx="254314" cy="250296"/>
        </a:xfrm>
        <a:prstGeom prst="rect">
          <a:avLst/>
        </a:prstGeom>
      </xdr:spPr>
    </xdr:pic>
    <xdr:clientData/>
  </xdr:twoCellAnchor>
  <xdr:twoCellAnchor editAs="oneCell">
    <xdr:from>
      <xdr:col>2</xdr:col>
      <xdr:colOff>4191000</xdr:colOff>
      <xdr:row>10</xdr:row>
      <xdr:rowOff>45720</xdr:rowOff>
    </xdr:from>
    <xdr:to>
      <xdr:col>2</xdr:col>
      <xdr:colOff>4445314</xdr:colOff>
      <xdr:row>10</xdr:row>
      <xdr:rowOff>296016</xdr:rowOff>
    </xdr:to>
    <xdr:pic>
      <xdr:nvPicPr>
        <xdr:cNvPr id="6" name="Picture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8763071-DE15-4848-AD1F-D43B62BF7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94849426" y="3429000"/>
          <a:ext cx="254314" cy="250296"/>
        </a:xfrm>
        <a:prstGeom prst="rect">
          <a:avLst/>
        </a:prstGeom>
      </xdr:spPr>
    </xdr:pic>
    <xdr:clientData/>
  </xdr:twoCellAnchor>
  <xdr:twoCellAnchor editAs="oneCell">
    <xdr:from>
      <xdr:col>2</xdr:col>
      <xdr:colOff>4472940</xdr:colOff>
      <xdr:row>10</xdr:row>
      <xdr:rowOff>45720</xdr:rowOff>
    </xdr:from>
    <xdr:to>
      <xdr:col>2</xdr:col>
      <xdr:colOff>4727254</xdr:colOff>
      <xdr:row>10</xdr:row>
      <xdr:rowOff>296016</xdr:rowOff>
    </xdr:to>
    <xdr:pic>
      <xdr:nvPicPr>
        <xdr:cNvPr id="7" name="Picture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313F0DE1-3DB2-42C5-ACD0-B17F4AD95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94567486" y="3429000"/>
          <a:ext cx="254314" cy="250296"/>
        </a:xfrm>
        <a:prstGeom prst="rect">
          <a:avLst/>
        </a:prstGeom>
      </xdr:spPr>
    </xdr:pic>
    <xdr:clientData/>
  </xdr:twoCellAnchor>
  <xdr:twoCellAnchor editAs="oneCell">
    <xdr:from>
      <xdr:col>2</xdr:col>
      <xdr:colOff>3246120</xdr:colOff>
      <xdr:row>37</xdr:row>
      <xdr:rowOff>38100</xdr:rowOff>
    </xdr:from>
    <xdr:to>
      <xdr:col>2</xdr:col>
      <xdr:colOff>3500434</xdr:colOff>
      <xdr:row>37</xdr:row>
      <xdr:rowOff>288396</xdr:rowOff>
    </xdr:to>
    <xdr:pic>
      <xdr:nvPicPr>
        <xdr:cNvPr id="10" name="Picture 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7A9BF96-3A0C-491E-8A9A-ECBB0C36B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5794306" y="12298680"/>
          <a:ext cx="254314" cy="250296"/>
        </a:xfrm>
        <a:prstGeom prst="rect">
          <a:avLst/>
        </a:prstGeom>
      </xdr:spPr>
    </xdr:pic>
    <xdr:clientData/>
  </xdr:twoCellAnchor>
  <xdr:twoCellAnchor editAs="oneCell">
    <xdr:from>
      <xdr:col>2</xdr:col>
      <xdr:colOff>3619500</xdr:colOff>
      <xdr:row>40</xdr:row>
      <xdr:rowOff>45720</xdr:rowOff>
    </xdr:from>
    <xdr:to>
      <xdr:col>2</xdr:col>
      <xdr:colOff>3873814</xdr:colOff>
      <xdr:row>40</xdr:row>
      <xdr:rowOff>296016</xdr:rowOff>
    </xdr:to>
    <xdr:pic>
      <xdr:nvPicPr>
        <xdr:cNvPr id="12" name="Picture 11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B838A88D-1B99-46A4-BC40-94A5B8D19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5420926" y="13319760"/>
          <a:ext cx="254314" cy="250296"/>
        </a:xfrm>
        <a:prstGeom prst="rect">
          <a:avLst/>
        </a:prstGeom>
      </xdr:spPr>
    </xdr:pic>
    <xdr:clientData/>
  </xdr:twoCellAnchor>
  <xdr:twoCellAnchor>
    <xdr:from>
      <xdr:col>3</xdr:col>
      <xdr:colOff>1082040</xdr:colOff>
      <xdr:row>2</xdr:row>
      <xdr:rowOff>137160</xdr:rowOff>
    </xdr:from>
    <xdr:to>
      <xdr:col>4</xdr:col>
      <xdr:colOff>1873525</xdr:colOff>
      <xdr:row>5</xdr:row>
      <xdr:rowOff>68552</xdr:rowOff>
    </xdr:to>
    <xdr:grpSp>
      <xdr:nvGrpSpPr>
        <xdr:cNvPr id="13" name="Group 12">
          <a:extLst>
            <a:ext uri="{FF2B5EF4-FFF2-40B4-BE49-F238E27FC236}">
              <a16:creationId xmlns:a16="http://schemas.microsoft.com/office/drawing/2014/main" id="{571C28EC-6E1E-41E1-8B9F-C0E709B85CED}"/>
            </a:ext>
          </a:extLst>
        </xdr:cNvPr>
        <xdr:cNvGrpSpPr/>
      </xdr:nvGrpSpPr>
      <xdr:grpSpPr>
        <a:xfrm>
          <a:off x="11239836275" y="651510"/>
          <a:ext cx="2696485" cy="474317"/>
          <a:chOff x="11000330591" y="1057834"/>
          <a:chExt cx="2337743" cy="463925"/>
        </a:xfrm>
      </xdr:grpSpPr>
      <xdr:grpSp>
        <xdr:nvGrpSpPr>
          <xdr:cNvPr id="14" name="Group 13">
            <a:extLst>
              <a:ext uri="{FF2B5EF4-FFF2-40B4-BE49-F238E27FC236}">
                <a16:creationId xmlns:a16="http://schemas.microsoft.com/office/drawing/2014/main" id="{6A66DA91-6394-241A-9282-E495EDE5929E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18" name="Rectangle: Rounded Corners 17">
              <a:hlinkClick xmlns:r="http://schemas.openxmlformats.org/officeDocument/2006/relationships" r:id="rId8"/>
              <a:extLst>
                <a:ext uri="{FF2B5EF4-FFF2-40B4-BE49-F238E27FC236}">
                  <a16:creationId xmlns:a16="http://schemas.microsoft.com/office/drawing/2014/main" id="{03479AED-62AD-9F82-A6EB-32ED8CA5945E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19" name="Picture 18">
              <a:extLst>
                <a:ext uri="{FF2B5EF4-FFF2-40B4-BE49-F238E27FC236}">
                  <a16:creationId xmlns:a16="http://schemas.microsoft.com/office/drawing/2014/main" id="{7DD17DEA-17EE-EC0E-EBF1-B56C5B358DD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15" name="Group 14">
            <a:extLst>
              <a:ext uri="{FF2B5EF4-FFF2-40B4-BE49-F238E27FC236}">
                <a16:creationId xmlns:a16="http://schemas.microsoft.com/office/drawing/2014/main" id="{50BB9688-01B0-C72C-DD42-FC950E272A26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16" name="Rectangle: Rounded Corners 15">
              <a:hlinkClick xmlns:r="http://schemas.openxmlformats.org/officeDocument/2006/relationships" r:id="rId7"/>
              <a:extLst>
                <a:ext uri="{FF2B5EF4-FFF2-40B4-BE49-F238E27FC236}">
                  <a16:creationId xmlns:a16="http://schemas.microsoft.com/office/drawing/2014/main" id="{138A3280-E8E0-3A1C-03C5-F34AC48682D8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17" name="Picture 16">
              <a:extLst>
                <a:ext uri="{FF2B5EF4-FFF2-40B4-BE49-F238E27FC236}">
                  <a16:creationId xmlns:a16="http://schemas.microsoft.com/office/drawing/2014/main" id="{A3822D53-118D-B5B2-27D4-D8B196F4840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  <xdr:twoCellAnchor editAs="oneCell">
    <xdr:from>
      <xdr:col>2</xdr:col>
      <xdr:colOff>3345180</xdr:colOff>
      <xdr:row>33</xdr:row>
      <xdr:rowOff>45720</xdr:rowOff>
    </xdr:from>
    <xdr:to>
      <xdr:col>2</xdr:col>
      <xdr:colOff>3599494</xdr:colOff>
      <xdr:row>33</xdr:row>
      <xdr:rowOff>296016</xdr:rowOff>
    </xdr:to>
    <xdr:pic>
      <xdr:nvPicPr>
        <xdr:cNvPr id="20" name="Picture 1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CA18E4F1-8A22-4D9C-97BC-B74996A9FB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95695246" y="10226040"/>
          <a:ext cx="254314" cy="250296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3444240</xdr:colOff>
      <xdr:row>8</xdr:row>
      <xdr:rowOff>30480</xdr:rowOff>
    </xdr:from>
    <xdr:to>
      <xdr:col>3</xdr:col>
      <xdr:colOff>3698554</xdr:colOff>
      <xdr:row>8</xdr:row>
      <xdr:rowOff>274426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F3D28B-62DD-4DC2-916A-D5B32BF59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87160846" y="1805940"/>
          <a:ext cx="254314" cy="243946"/>
        </a:xfrm>
        <a:prstGeom prst="rect">
          <a:avLst/>
        </a:prstGeom>
      </xdr:spPr>
    </xdr:pic>
    <xdr:clientData/>
  </xdr:twoCellAnchor>
  <xdr:twoCellAnchor editAs="oneCell">
    <xdr:from>
      <xdr:col>3</xdr:col>
      <xdr:colOff>3520440</xdr:colOff>
      <xdr:row>28</xdr:row>
      <xdr:rowOff>38100</xdr:rowOff>
    </xdr:from>
    <xdr:to>
      <xdr:col>3</xdr:col>
      <xdr:colOff>3774754</xdr:colOff>
      <xdr:row>28</xdr:row>
      <xdr:rowOff>282046</xdr:rowOff>
    </xdr:to>
    <xdr:pic>
      <xdr:nvPicPr>
        <xdr:cNvPr id="3" name="Pictur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647E113-ED51-4F05-B2FC-5897EA587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7084646" y="8321040"/>
          <a:ext cx="254314" cy="243946"/>
        </a:xfrm>
        <a:prstGeom prst="rect">
          <a:avLst/>
        </a:prstGeom>
      </xdr:spPr>
    </xdr:pic>
    <xdr:clientData/>
  </xdr:twoCellAnchor>
  <xdr:twoCellAnchor>
    <xdr:from>
      <xdr:col>4</xdr:col>
      <xdr:colOff>541020</xdr:colOff>
      <xdr:row>2</xdr:row>
      <xdr:rowOff>121920</xdr:rowOff>
    </xdr:from>
    <xdr:to>
      <xdr:col>5</xdr:col>
      <xdr:colOff>1553485</xdr:colOff>
      <xdr:row>5</xdr:row>
      <xdr:rowOff>53312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33AC359F-1F55-4FEB-AFED-692998FA36F2}"/>
            </a:ext>
          </a:extLst>
        </xdr:cNvPr>
        <xdr:cNvGrpSpPr/>
      </xdr:nvGrpSpPr>
      <xdr:grpSpPr>
        <a:xfrm>
          <a:off x="11232279140" y="645795"/>
          <a:ext cx="2698390" cy="474317"/>
          <a:chOff x="11000330591" y="1057834"/>
          <a:chExt cx="2337743" cy="463925"/>
        </a:xfrm>
      </xdr:grpSpPr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4C5A0D35-2D17-F9CE-AF4D-4F2874495773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9" name="Rectangle: Rounded Corners 8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A8585E9D-3B56-6499-DB6A-66AF45FDFF2E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10" name="Picture 9">
              <a:extLst>
                <a:ext uri="{FF2B5EF4-FFF2-40B4-BE49-F238E27FC236}">
                  <a16:creationId xmlns:a16="http://schemas.microsoft.com/office/drawing/2014/main" id="{072DF399-A28A-EE71-2CFD-A75C1CB07C8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6" name="Group 5">
            <a:extLst>
              <a:ext uri="{FF2B5EF4-FFF2-40B4-BE49-F238E27FC236}">
                <a16:creationId xmlns:a16="http://schemas.microsoft.com/office/drawing/2014/main" id="{ABE05F1D-690E-147F-221F-88D3E386C23B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605E9550-64F2-E8DB-FF2B-2F14A6A92005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0AC98CB0-33ED-8F98-7D71-3DC99BD5CF4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2167466</xdr:colOff>
      <xdr:row>23</xdr:row>
      <xdr:rowOff>45509</xdr:rowOff>
    </xdr:from>
    <xdr:to>
      <xdr:col>2</xdr:col>
      <xdr:colOff>2421780</xdr:colOff>
      <xdr:row>23</xdr:row>
      <xdr:rowOff>293688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E4835C-50B7-486A-BB14-370D2A9EC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62792087" y="8241242"/>
          <a:ext cx="254314" cy="248179"/>
        </a:xfrm>
        <a:prstGeom prst="rect">
          <a:avLst/>
        </a:prstGeom>
      </xdr:spPr>
    </xdr:pic>
    <xdr:clientData/>
  </xdr:twoCellAnchor>
  <xdr:twoCellAnchor editAs="oneCell">
    <xdr:from>
      <xdr:col>5</xdr:col>
      <xdr:colOff>2328335</xdr:colOff>
      <xdr:row>10</xdr:row>
      <xdr:rowOff>42333</xdr:rowOff>
    </xdr:from>
    <xdr:to>
      <xdr:col>5</xdr:col>
      <xdr:colOff>2582649</xdr:colOff>
      <xdr:row>10</xdr:row>
      <xdr:rowOff>290512</xdr:rowOff>
    </xdr:to>
    <xdr:pic>
      <xdr:nvPicPr>
        <xdr:cNvPr id="5" name="Picture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5F33F92-F71C-4B82-98F9-903959D43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57254884" y="4047066"/>
          <a:ext cx="254314" cy="248179"/>
        </a:xfrm>
        <a:prstGeom prst="rect">
          <a:avLst/>
        </a:prstGeom>
      </xdr:spPr>
    </xdr:pic>
    <xdr:clientData/>
  </xdr:twoCellAnchor>
  <xdr:twoCellAnchor editAs="oneCell">
    <xdr:from>
      <xdr:col>5</xdr:col>
      <xdr:colOff>2692401</xdr:colOff>
      <xdr:row>17</xdr:row>
      <xdr:rowOff>42332</xdr:rowOff>
    </xdr:from>
    <xdr:to>
      <xdr:col>5</xdr:col>
      <xdr:colOff>2946715</xdr:colOff>
      <xdr:row>17</xdr:row>
      <xdr:rowOff>286278</xdr:rowOff>
    </xdr:to>
    <xdr:pic>
      <xdr:nvPicPr>
        <xdr:cNvPr id="6" name="Picture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E69196C-86AD-4D69-8DEC-4B2E8AD829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56890818" y="6349999"/>
          <a:ext cx="254314" cy="243946"/>
        </a:xfrm>
        <a:prstGeom prst="rect">
          <a:avLst/>
        </a:prstGeom>
      </xdr:spPr>
    </xdr:pic>
    <xdr:clientData/>
  </xdr:twoCellAnchor>
  <xdr:twoCellAnchor>
    <xdr:from>
      <xdr:col>5</xdr:col>
      <xdr:colOff>3623734</xdr:colOff>
      <xdr:row>2</xdr:row>
      <xdr:rowOff>101599</xdr:rowOff>
    </xdr:from>
    <xdr:to>
      <xdr:col>7</xdr:col>
      <xdr:colOff>1180953</xdr:colOff>
      <xdr:row>5</xdr:row>
      <xdr:rowOff>25371</xdr:rowOff>
    </xdr:to>
    <xdr:grpSp>
      <xdr:nvGrpSpPr>
        <xdr:cNvPr id="21" name="Group 20">
          <a:extLst>
            <a:ext uri="{FF2B5EF4-FFF2-40B4-BE49-F238E27FC236}">
              <a16:creationId xmlns:a16="http://schemas.microsoft.com/office/drawing/2014/main" id="{3C218604-0A61-412B-835B-46D28517F0C6}"/>
            </a:ext>
          </a:extLst>
        </xdr:cNvPr>
        <xdr:cNvGrpSpPr/>
      </xdr:nvGrpSpPr>
      <xdr:grpSpPr>
        <a:xfrm>
          <a:off x="11265803963" y="609599"/>
          <a:ext cx="3261636" cy="463522"/>
          <a:chOff x="11000330591" y="1057834"/>
          <a:chExt cx="2337743" cy="463925"/>
        </a:xfrm>
      </xdr:grpSpPr>
      <xdr:grpSp>
        <xdr:nvGrpSpPr>
          <xdr:cNvPr id="22" name="Group 21">
            <a:extLst>
              <a:ext uri="{FF2B5EF4-FFF2-40B4-BE49-F238E27FC236}">
                <a16:creationId xmlns:a16="http://schemas.microsoft.com/office/drawing/2014/main" id="{692C331B-E1C8-5EC6-4FBB-1C12CBC34721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26" name="Rectangle: Rounded Corners 25">
              <a:hlinkClick xmlns:r="http://schemas.openxmlformats.org/officeDocument/2006/relationships" r:id="rId4"/>
              <a:extLst>
                <a:ext uri="{FF2B5EF4-FFF2-40B4-BE49-F238E27FC236}">
                  <a16:creationId xmlns:a16="http://schemas.microsoft.com/office/drawing/2014/main" id="{BE456D74-31A0-B1D3-4D7B-CA77BC25864F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27" name="Picture 26">
              <a:extLst>
                <a:ext uri="{FF2B5EF4-FFF2-40B4-BE49-F238E27FC236}">
                  <a16:creationId xmlns:a16="http://schemas.microsoft.com/office/drawing/2014/main" id="{A3B6D74D-5303-05AB-3CAD-99F0DA85A66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23" name="Group 22">
            <a:extLst>
              <a:ext uri="{FF2B5EF4-FFF2-40B4-BE49-F238E27FC236}">
                <a16:creationId xmlns:a16="http://schemas.microsoft.com/office/drawing/2014/main" id="{0A8B6300-6572-393F-87F7-449683A31FF8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24" name="Rectangle: Rounded Corners 23">
              <a:hlinkClick xmlns:r="http://schemas.openxmlformats.org/officeDocument/2006/relationships" r:id="rId7"/>
              <a:extLst>
                <a:ext uri="{FF2B5EF4-FFF2-40B4-BE49-F238E27FC236}">
                  <a16:creationId xmlns:a16="http://schemas.microsoft.com/office/drawing/2014/main" id="{AF78DE37-3A0D-82CD-BF04-C219F0A19E5A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25" name="Picture 24">
              <a:extLst>
                <a:ext uri="{FF2B5EF4-FFF2-40B4-BE49-F238E27FC236}">
                  <a16:creationId xmlns:a16="http://schemas.microsoft.com/office/drawing/2014/main" id="{C67980C8-1E61-D4CC-B522-741953BB6BA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395588</xdr:colOff>
      <xdr:row>4</xdr:row>
      <xdr:rowOff>35862</xdr:rowOff>
    </xdr:from>
    <xdr:to>
      <xdr:col>2</xdr:col>
      <xdr:colOff>1612568</xdr:colOff>
      <xdr:row>6</xdr:row>
      <xdr:rowOff>134474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D6F37D7D-9188-4D77-A4B1-AF0FFE62B07F}"/>
            </a:ext>
          </a:extLst>
        </xdr:cNvPr>
        <xdr:cNvSpPr/>
      </xdr:nvSpPr>
      <xdr:spPr>
        <a:xfrm>
          <a:off x="11020932585" y="860615"/>
          <a:ext cx="1889333" cy="457200"/>
        </a:xfrm>
        <a:prstGeom prst="roundRect">
          <a:avLst>
            <a:gd name="adj" fmla="val 50000"/>
          </a:avLst>
        </a:prstGeom>
        <a:solidFill>
          <a:srgbClr val="D70FA7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fa-IR" sz="1400" b="0">
              <a:solidFill>
                <a:schemeClr val="bg1"/>
              </a:solidFill>
              <a:cs typeface="2  Homa" panose="00000400000000000000" pitchFamily="2" charset="-78"/>
            </a:rPr>
            <a:t>بروزرسانی اطلاعات</a:t>
          </a:r>
        </a:p>
      </xdr:txBody>
    </xdr:sp>
    <xdr:clientData/>
  </xdr:twoCellAnchor>
  <xdr:twoCellAnchor>
    <xdr:from>
      <xdr:col>10</xdr:col>
      <xdr:colOff>44996</xdr:colOff>
      <xdr:row>4</xdr:row>
      <xdr:rowOff>69032</xdr:rowOff>
    </xdr:from>
    <xdr:to>
      <xdr:col>10</xdr:col>
      <xdr:colOff>1398724</xdr:colOff>
      <xdr:row>7</xdr:row>
      <xdr:rowOff>35859</xdr:rowOff>
    </xdr:to>
    <xdr:grpSp>
      <xdr:nvGrpSpPr>
        <xdr:cNvPr id="11" name="Group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A939A3-74A3-F7B1-5E94-F316A5614166}"/>
            </a:ext>
          </a:extLst>
        </xdr:cNvPr>
        <xdr:cNvGrpSpPr/>
      </xdr:nvGrpSpPr>
      <xdr:grpSpPr>
        <a:xfrm>
          <a:off x="11192437305" y="875856"/>
          <a:ext cx="1353728" cy="504709"/>
          <a:chOff x="11002220093" y="1028251"/>
          <a:chExt cx="1239378" cy="477820"/>
        </a:xfrm>
      </xdr:grpSpPr>
      <xdr:sp macro="" textlink="">
        <xdr:nvSpPr>
          <xdr:cNvPr id="3" name="Rectangle: Rounded Corners 2">
            <a:extLst>
              <a:ext uri="{FF2B5EF4-FFF2-40B4-BE49-F238E27FC236}">
                <a16:creationId xmlns:a16="http://schemas.microsoft.com/office/drawing/2014/main" id="{C0FC1B82-E6E6-4903-87CB-8E4C82084C6D}"/>
              </a:ext>
            </a:extLst>
          </xdr:cNvPr>
          <xdr:cNvSpPr/>
        </xdr:nvSpPr>
        <xdr:spPr>
          <a:xfrm>
            <a:off x="11002220093" y="1028251"/>
            <a:ext cx="1239378" cy="477820"/>
          </a:xfrm>
          <a:prstGeom prst="roundRect">
            <a:avLst>
              <a:gd name="adj" fmla="val 50000"/>
            </a:avLst>
          </a:prstGeom>
          <a:solidFill>
            <a:schemeClr val="accent2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1" anchor="ctr"/>
          <a:lstStyle/>
          <a:p>
            <a:pPr algn="l" rtl="1"/>
            <a:r>
              <a:rPr lang="fa-IR" sz="1400">
                <a:solidFill>
                  <a:sysClr val="windowText" lastClr="000000"/>
                </a:solidFill>
                <a:cs typeface="2  Homa" panose="00000400000000000000" pitchFamily="2" charset="-78"/>
              </a:rPr>
              <a:t>صفحه قبل</a:t>
            </a:r>
          </a:p>
        </xdr:txBody>
      </xdr:sp>
      <xdr:pic>
        <xdr:nvPicPr>
          <xdr:cNvPr id="8" name="Picture 7">
            <a:extLst>
              <a:ext uri="{FF2B5EF4-FFF2-40B4-BE49-F238E27FC236}">
                <a16:creationId xmlns:a16="http://schemas.microsoft.com/office/drawing/2014/main" id="{049E628F-B89A-5DE1-3160-B8650D27828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1002979305" y="1057834"/>
            <a:ext cx="445993" cy="445993"/>
          </a:xfrm>
          <a:prstGeom prst="rect">
            <a:avLst/>
          </a:prstGeom>
        </xdr:spPr>
      </xdr:pic>
    </xdr:grpSp>
    <xdr:clientData/>
  </xdr:twoCellAnchor>
  <xdr:twoCellAnchor>
    <xdr:from>
      <xdr:col>10</xdr:col>
      <xdr:colOff>1604351</xdr:colOff>
      <xdr:row>4</xdr:row>
      <xdr:rowOff>44828</xdr:rowOff>
    </xdr:from>
    <xdr:to>
      <xdr:col>12</xdr:col>
      <xdr:colOff>44997</xdr:colOff>
      <xdr:row>6</xdr:row>
      <xdr:rowOff>164060</xdr:rowOff>
    </xdr:to>
    <xdr:grpSp>
      <xdr:nvGrpSpPr>
        <xdr:cNvPr id="12" name="Group 1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29A1102-12C8-8665-0E0E-4B8BDD246187}"/>
            </a:ext>
          </a:extLst>
        </xdr:cNvPr>
        <xdr:cNvGrpSpPr/>
      </xdr:nvGrpSpPr>
      <xdr:grpSpPr>
        <a:xfrm>
          <a:off x="11191180061" y="851652"/>
          <a:ext cx="1051617" cy="477820"/>
          <a:chOff x="11001087516" y="1048871"/>
          <a:chExt cx="944319" cy="477820"/>
        </a:xfrm>
      </xdr:grpSpPr>
      <xdr:sp macro="" textlink="">
        <xdr:nvSpPr>
          <xdr:cNvPr id="9" name="Rectangle: Rounded Corners 8">
            <a:extLst>
              <a:ext uri="{FF2B5EF4-FFF2-40B4-BE49-F238E27FC236}">
                <a16:creationId xmlns:a16="http://schemas.microsoft.com/office/drawing/2014/main" id="{45E5090B-8522-4D0B-B032-AEFF6F916802}"/>
              </a:ext>
            </a:extLst>
          </xdr:cNvPr>
          <xdr:cNvSpPr/>
        </xdr:nvSpPr>
        <xdr:spPr>
          <a:xfrm>
            <a:off x="11001087516" y="1048871"/>
            <a:ext cx="944319" cy="477820"/>
          </a:xfrm>
          <a:prstGeom prst="roundRect">
            <a:avLst>
              <a:gd name="adj" fmla="val 50000"/>
            </a:avLst>
          </a:prstGeom>
          <a:solidFill>
            <a:srgbClr val="2CF457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1" anchor="ctr"/>
          <a:lstStyle/>
          <a:p>
            <a:pPr algn="r" rtl="1"/>
            <a:r>
              <a:rPr lang="fa-IR" sz="1400">
                <a:solidFill>
                  <a:sysClr val="windowText" lastClr="000000"/>
                </a:solidFill>
                <a:cs typeface="2  Homa" panose="00000400000000000000" pitchFamily="2" charset="-78"/>
              </a:rPr>
              <a:t>ادامه</a:t>
            </a:r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688F58AE-2A87-4C3F-A828-FC301A4B031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0800000">
            <a:off x="11001135971" y="1075766"/>
            <a:ext cx="445993" cy="445993"/>
          </a:xfrm>
          <a:prstGeom prst="rect">
            <a:avLst/>
          </a:prstGeom>
        </xdr:spPr>
      </xdr:pic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2286000</xdr:colOff>
      <xdr:row>39</xdr:row>
      <xdr:rowOff>87086</xdr:rowOff>
    </xdr:from>
    <xdr:to>
      <xdr:col>2</xdr:col>
      <xdr:colOff>2540314</xdr:colOff>
      <xdr:row>39</xdr:row>
      <xdr:rowOff>335265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21A0F3-0336-4064-97C6-730EBB850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1067382028" y="19322143"/>
          <a:ext cx="254314" cy="248179"/>
        </a:xfrm>
        <a:prstGeom prst="rect">
          <a:avLst/>
        </a:prstGeom>
      </xdr:spPr>
    </xdr:pic>
    <xdr:clientData/>
  </xdr:twoCellAnchor>
  <xdr:twoCellAnchor editAs="oneCell">
    <xdr:from>
      <xdr:col>2</xdr:col>
      <xdr:colOff>5366657</xdr:colOff>
      <xdr:row>46</xdr:row>
      <xdr:rowOff>108858</xdr:rowOff>
    </xdr:from>
    <xdr:to>
      <xdr:col>2</xdr:col>
      <xdr:colOff>5620971</xdr:colOff>
      <xdr:row>46</xdr:row>
      <xdr:rowOff>357037</xdr:rowOff>
    </xdr:to>
    <xdr:pic>
      <xdr:nvPicPr>
        <xdr:cNvPr id="4" name="Pictur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9F802F0-1999-44BE-BDB0-F7488BCE6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4301371" y="22391915"/>
          <a:ext cx="254314" cy="248179"/>
        </a:xfrm>
        <a:prstGeom prst="rect">
          <a:avLst/>
        </a:prstGeom>
      </xdr:spPr>
    </xdr:pic>
    <xdr:clientData/>
  </xdr:twoCellAnchor>
  <xdr:twoCellAnchor>
    <xdr:from>
      <xdr:col>6</xdr:col>
      <xdr:colOff>587829</xdr:colOff>
      <xdr:row>2</xdr:row>
      <xdr:rowOff>108857</xdr:rowOff>
    </xdr:from>
    <xdr:to>
      <xdr:col>8</xdr:col>
      <xdr:colOff>1508733</xdr:colOff>
      <xdr:row>4</xdr:row>
      <xdr:rowOff>108829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89049025-6D98-43E3-9B29-27D86BD1C356}"/>
            </a:ext>
          </a:extLst>
        </xdr:cNvPr>
        <xdr:cNvGrpSpPr/>
      </xdr:nvGrpSpPr>
      <xdr:grpSpPr>
        <a:xfrm>
          <a:off x="10918413909" y="680357"/>
          <a:ext cx="3274940" cy="489829"/>
          <a:chOff x="11000330591" y="1057834"/>
          <a:chExt cx="2337743" cy="463925"/>
        </a:xfrm>
      </xdr:grpSpPr>
      <xdr:grpSp>
        <xdr:nvGrpSpPr>
          <xdr:cNvPr id="6" name="Group 5">
            <a:extLst>
              <a:ext uri="{FF2B5EF4-FFF2-40B4-BE49-F238E27FC236}">
                <a16:creationId xmlns:a16="http://schemas.microsoft.com/office/drawing/2014/main" id="{6D67B6C2-2AF7-DF6B-09B0-7437356ABCA6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10" name="Rectangle: Rounded Corners 9">
              <a:hlinkClick xmlns:r="http://schemas.openxmlformats.org/officeDocument/2006/relationships" r:id="rId4"/>
              <a:extLst>
                <a:ext uri="{FF2B5EF4-FFF2-40B4-BE49-F238E27FC236}">
                  <a16:creationId xmlns:a16="http://schemas.microsoft.com/office/drawing/2014/main" id="{C55E64FE-0E07-D545-A04A-FB6F4E24B69C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11" name="Picture 10">
              <a:extLst>
                <a:ext uri="{FF2B5EF4-FFF2-40B4-BE49-F238E27FC236}">
                  <a16:creationId xmlns:a16="http://schemas.microsoft.com/office/drawing/2014/main" id="{72CD778C-612E-0C75-68D5-1BFFE163AA7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7" name="Group 6">
            <a:extLst>
              <a:ext uri="{FF2B5EF4-FFF2-40B4-BE49-F238E27FC236}">
                <a16:creationId xmlns:a16="http://schemas.microsoft.com/office/drawing/2014/main" id="{4BC9AE3F-0D33-6B97-D631-F4963D0CE31F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8" name="Rectangle: Rounded Corners 7">
              <a:hlinkClick xmlns:r="http://schemas.openxmlformats.org/officeDocument/2006/relationships" r:id="rId6"/>
              <a:extLst>
                <a:ext uri="{FF2B5EF4-FFF2-40B4-BE49-F238E27FC236}">
                  <a16:creationId xmlns:a16="http://schemas.microsoft.com/office/drawing/2014/main" id="{D910B689-32BD-D175-F4EF-BEEA2E3AD05D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9" name="Picture 8">
              <a:extLst>
                <a:ext uri="{FF2B5EF4-FFF2-40B4-BE49-F238E27FC236}">
                  <a16:creationId xmlns:a16="http://schemas.microsoft.com/office/drawing/2014/main" id="{470278A1-59DD-7F44-C65D-37162DF3934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2004060</xdr:colOff>
      <xdr:row>2</xdr:row>
      <xdr:rowOff>144780</xdr:rowOff>
    </xdr:from>
    <xdr:to>
      <xdr:col>6</xdr:col>
      <xdr:colOff>1130999</xdr:colOff>
      <xdr:row>4</xdr:row>
      <xdr:rowOff>144752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6A1563B4-68FD-43AA-975F-4A7D776A996F}"/>
            </a:ext>
          </a:extLst>
        </xdr:cNvPr>
        <xdr:cNvGrpSpPr/>
      </xdr:nvGrpSpPr>
      <xdr:grpSpPr>
        <a:xfrm>
          <a:off x="10919595826" y="716280"/>
          <a:ext cx="3270314" cy="495272"/>
          <a:chOff x="11000330591" y="1057834"/>
          <a:chExt cx="2337743" cy="463925"/>
        </a:xfrm>
      </xdr:grpSpPr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D9459416-2EA3-DF5E-B983-48D761AD21FE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14" name="Rectangle: Rounded Corners 13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42D8C7FA-AE90-D5BB-3B31-AFB783ACE2AA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15" name="Picture 14">
              <a:extLst>
                <a:ext uri="{FF2B5EF4-FFF2-40B4-BE49-F238E27FC236}">
                  <a16:creationId xmlns:a16="http://schemas.microsoft.com/office/drawing/2014/main" id="{460F3306-F87F-8225-4E8D-5709A7F0402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DE490C16-F993-B0F1-981A-F989B46E4BC6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12" name="Rectangle: Rounded Corners 11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5DEFD89A-A706-ED99-1E74-478715EA98C2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13" name="Picture 12">
              <a:extLst>
                <a:ext uri="{FF2B5EF4-FFF2-40B4-BE49-F238E27FC236}">
                  <a16:creationId xmlns:a16="http://schemas.microsoft.com/office/drawing/2014/main" id="{F618E43A-F0B0-8C66-90D3-4E742281492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2</xdr:row>
      <xdr:rowOff>137160</xdr:rowOff>
    </xdr:from>
    <xdr:to>
      <xdr:col>6</xdr:col>
      <xdr:colOff>902399</xdr:colOff>
      <xdr:row>4</xdr:row>
      <xdr:rowOff>137132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5F8DBF92-59B1-4558-A3E3-8B241C5CDB4E}"/>
            </a:ext>
          </a:extLst>
        </xdr:cNvPr>
        <xdr:cNvGrpSpPr/>
      </xdr:nvGrpSpPr>
      <xdr:grpSpPr>
        <a:xfrm>
          <a:off x="10919605351" y="680085"/>
          <a:ext cx="3274124" cy="495272"/>
          <a:chOff x="11000330591" y="1057834"/>
          <a:chExt cx="2337743" cy="463925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1B60B01D-0213-B7BF-BD4E-A4572C9F158D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9C5BB91B-109C-C846-971D-73880479E93B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3600D852-6390-73B4-B924-D5C2FB45272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B22BE42B-F6B0-E51F-3605-DCA51DC119EC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1432DED2-5798-65AC-2B2C-DA6A586D2081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1E69221E-9653-974F-EA7E-D278D733E85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  <xdr:twoCellAnchor editAs="oneCell">
    <xdr:from>
      <xdr:col>4</xdr:col>
      <xdr:colOff>1424940</xdr:colOff>
      <xdr:row>7</xdr:row>
      <xdr:rowOff>68580</xdr:rowOff>
    </xdr:from>
    <xdr:to>
      <xdr:col>4</xdr:col>
      <xdr:colOff>1679254</xdr:colOff>
      <xdr:row>7</xdr:row>
      <xdr:rowOff>312526</xdr:rowOff>
    </xdr:to>
    <xdr:pic>
      <xdr:nvPicPr>
        <xdr:cNvPr id="9" name="Picture 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FBEFC573-DCA2-4E8C-BE87-066558E6FC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6246446" y="1920240"/>
          <a:ext cx="254314" cy="243946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491067</xdr:colOff>
      <xdr:row>2</xdr:row>
      <xdr:rowOff>110067</xdr:rowOff>
    </xdr:from>
    <xdr:to>
      <xdr:col>8</xdr:col>
      <xdr:colOff>825353</xdr:colOff>
      <xdr:row>4</xdr:row>
      <xdr:rowOff>110039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55607AF3-D5C7-4CE7-BED6-4D3290F8F59B}"/>
            </a:ext>
          </a:extLst>
        </xdr:cNvPr>
        <xdr:cNvGrpSpPr/>
      </xdr:nvGrpSpPr>
      <xdr:grpSpPr>
        <a:xfrm>
          <a:off x="10918401814" y="628650"/>
          <a:ext cx="3276452" cy="486806"/>
          <a:chOff x="11000330591" y="1057834"/>
          <a:chExt cx="2337743" cy="463925"/>
        </a:xfrm>
      </xdr:grpSpPr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0DF31A33-44E5-8CD3-E06C-A6C817B3A490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14" name="Rectangle: Rounded Corners 13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6D52B27B-95C8-321B-68F5-0CD14B36BBEA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15" name="Picture 14">
              <a:extLst>
                <a:ext uri="{FF2B5EF4-FFF2-40B4-BE49-F238E27FC236}">
                  <a16:creationId xmlns:a16="http://schemas.microsoft.com/office/drawing/2014/main" id="{E31E49D1-3D39-B666-05E1-2DA040F9E98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7A1F4DE8-1024-B427-49D3-CEC271DF4FF4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12" name="Rectangle: Rounded Corners 11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13A1DD86-D602-4D47-8BB5-9D8F8223C5D7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13" name="Picture 12">
              <a:extLst>
                <a:ext uri="{FF2B5EF4-FFF2-40B4-BE49-F238E27FC236}">
                  <a16:creationId xmlns:a16="http://schemas.microsoft.com/office/drawing/2014/main" id="{F8EE50C5-6161-68B0-14AC-320AA5DFB5B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1608667</xdr:colOff>
      <xdr:row>2</xdr:row>
      <xdr:rowOff>143934</xdr:rowOff>
    </xdr:from>
    <xdr:to>
      <xdr:col>11</xdr:col>
      <xdr:colOff>554420</xdr:colOff>
      <xdr:row>4</xdr:row>
      <xdr:rowOff>143906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1E2FF20-C88A-401C-ADFD-A744257DEE69}"/>
            </a:ext>
          </a:extLst>
        </xdr:cNvPr>
        <xdr:cNvGrpSpPr/>
      </xdr:nvGrpSpPr>
      <xdr:grpSpPr>
        <a:xfrm>
          <a:off x="10916365580" y="609601"/>
          <a:ext cx="3284919" cy="486805"/>
          <a:chOff x="11000330591" y="1057834"/>
          <a:chExt cx="2337743" cy="463925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25CB8E34-C391-BBDA-95F9-79935B542109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939E979D-3808-DE66-D80B-769BF1420074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B0BC4AD9-20D2-91D0-56E2-97840AD692B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149AB6C7-580E-8D46-7D1A-0E5DCC66CB05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F7FCC85B-C96B-6F63-FCEA-606B2CC66009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4F0A4941-006E-95E4-2840-44CDCD3363C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419100</xdr:colOff>
      <xdr:row>2</xdr:row>
      <xdr:rowOff>171450</xdr:rowOff>
    </xdr:from>
    <xdr:to>
      <xdr:col>12</xdr:col>
      <xdr:colOff>548069</xdr:colOff>
      <xdr:row>4</xdr:row>
      <xdr:rowOff>133322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5212B99F-4F16-4AF0-8325-0A9B9BFB8779}"/>
            </a:ext>
          </a:extLst>
        </xdr:cNvPr>
        <xdr:cNvGrpSpPr/>
      </xdr:nvGrpSpPr>
      <xdr:grpSpPr>
        <a:xfrm>
          <a:off x="10915828212" y="647700"/>
          <a:ext cx="3272219" cy="485747"/>
          <a:chOff x="11000330591" y="1057834"/>
          <a:chExt cx="2337743" cy="463925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1E921F34-6E61-7CEE-D7B1-9D14AD455730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C139FD2E-1101-E0E3-0FC6-A6A39B91E19A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3556916B-FA92-E788-EE43-9AA0AFB0F87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9D87380E-99AF-645C-479D-0C51DE9FFEDD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13E79174-FD84-9067-C691-4B14E804EA92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DEE020DF-2A8B-AD1F-F529-9264297AED1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1371600</xdr:colOff>
      <xdr:row>2</xdr:row>
      <xdr:rowOff>144780</xdr:rowOff>
    </xdr:from>
    <xdr:to>
      <xdr:col>7</xdr:col>
      <xdr:colOff>529019</xdr:colOff>
      <xdr:row>4</xdr:row>
      <xdr:rowOff>144752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297B62A-19E4-43E1-AF4F-ECBD85854966}"/>
            </a:ext>
          </a:extLst>
        </xdr:cNvPr>
        <xdr:cNvGrpSpPr/>
      </xdr:nvGrpSpPr>
      <xdr:grpSpPr>
        <a:xfrm>
          <a:off x="10919007181" y="630555"/>
          <a:ext cx="3272219" cy="495272"/>
          <a:chOff x="11000330591" y="1057834"/>
          <a:chExt cx="2337743" cy="463925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326F0699-DCDA-D8F6-24CF-B819FB3F6C3A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6A625D60-4715-9054-4D0A-89375C088CEF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8A3E3020-7ADD-8AFC-2E38-F81C56DB617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EC98809E-7F0E-D11B-EACD-385A2B667B82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C05421BD-5B96-B950-1B3E-1286CEA6DB36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F53E1694-48AA-DC02-73D9-42A16D6CF3F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769620</xdr:colOff>
      <xdr:row>2</xdr:row>
      <xdr:rowOff>121920</xdr:rowOff>
    </xdr:from>
    <xdr:to>
      <xdr:col>2</xdr:col>
      <xdr:colOff>4041839</xdr:colOff>
      <xdr:row>4</xdr:row>
      <xdr:rowOff>121892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7667435-29D2-4A1D-ADD5-D0CC03E10158}"/>
            </a:ext>
          </a:extLst>
        </xdr:cNvPr>
        <xdr:cNvGrpSpPr/>
      </xdr:nvGrpSpPr>
      <xdr:grpSpPr>
        <a:xfrm>
          <a:off x="10922247586" y="588645"/>
          <a:ext cx="3272219" cy="495272"/>
          <a:chOff x="11000330591" y="1057834"/>
          <a:chExt cx="2337743" cy="463925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975E2440-A629-FC55-9D35-536ECA80A44F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FF99DA75-5FD4-0C1E-083A-FB9569409898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3E6D2BAA-8F03-8B04-61A5-82F8A6C8328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87A64C0B-1EA7-7BBF-2CA5-29B3F44CFFBD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D8D1A893-3358-40AA-535E-653EA6157B5C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B235CA05-28B5-0BAD-427F-038C7C36813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  <xdr:twoCellAnchor editAs="oneCell">
    <xdr:from>
      <xdr:col>1</xdr:col>
      <xdr:colOff>5295900</xdr:colOff>
      <xdr:row>9</xdr:row>
      <xdr:rowOff>45720</xdr:rowOff>
    </xdr:from>
    <xdr:to>
      <xdr:col>1</xdr:col>
      <xdr:colOff>5550214</xdr:colOff>
      <xdr:row>9</xdr:row>
      <xdr:rowOff>289666</xdr:rowOff>
    </xdr:to>
    <xdr:pic>
      <xdr:nvPicPr>
        <xdr:cNvPr id="9" name="Picture 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FB165963-B515-4F50-94D8-82D3D355E5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8966786" y="2263140"/>
          <a:ext cx="254314" cy="243946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1447800</xdr:colOff>
      <xdr:row>9</xdr:row>
      <xdr:rowOff>129540</xdr:rowOff>
    </xdr:from>
    <xdr:to>
      <xdr:col>8</xdr:col>
      <xdr:colOff>1702114</xdr:colOff>
      <xdr:row>9</xdr:row>
      <xdr:rowOff>373486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F13D84-2BD8-461D-B0EE-23A9C55E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0676226" y="4183380"/>
          <a:ext cx="254314" cy="243946"/>
        </a:xfrm>
        <a:prstGeom prst="rect">
          <a:avLst/>
        </a:prstGeom>
      </xdr:spPr>
    </xdr:pic>
    <xdr:clientData/>
  </xdr:twoCellAnchor>
  <xdr:twoCellAnchor>
    <xdr:from>
      <xdr:col>8</xdr:col>
      <xdr:colOff>213360</xdr:colOff>
      <xdr:row>2</xdr:row>
      <xdr:rowOff>106680</xdr:rowOff>
    </xdr:from>
    <xdr:to>
      <xdr:col>9</xdr:col>
      <xdr:colOff>951505</xdr:colOff>
      <xdr:row>5</xdr:row>
      <xdr:rowOff>38072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585493D-78F5-4E21-A803-915117EB3AB0}"/>
            </a:ext>
          </a:extLst>
        </xdr:cNvPr>
        <xdr:cNvGrpSpPr/>
      </xdr:nvGrpSpPr>
      <xdr:grpSpPr>
        <a:xfrm>
          <a:off x="11229480695" y="630555"/>
          <a:ext cx="2700295" cy="474317"/>
          <a:chOff x="11000330591" y="1057834"/>
          <a:chExt cx="2337743" cy="463925"/>
        </a:xfrm>
      </xdr:grpSpPr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12AFAE0C-0D1E-019E-BB8A-808ACEE3EF52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8" name="Rectangle: Rounded Corners 7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2858A22F-A527-3962-1E91-BA5DAF680806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9" name="Picture 8">
              <a:extLst>
                <a:ext uri="{FF2B5EF4-FFF2-40B4-BE49-F238E27FC236}">
                  <a16:creationId xmlns:a16="http://schemas.microsoft.com/office/drawing/2014/main" id="{FF0C081C-23B8-9448-214C-2CB9C51DAC1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25DA6FF9-93C2-57B8-889D-B93F35C59703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6" name="Rectangle: Rounded Corners 5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AC664B22-2400-3FF5-DDBC-F1DAA2C20ABC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7" name="Picture 6">
              <a:extLst>
                <a:ext uri="{FF2B5EF4-FFF2-40B4-BE49-F238E27FC236}">
                  <a16:creationId xmlns:a16="http://schemas.microsoft.com/office/drawing/2014/main" id="{790B9712-BE2F-A94E-2A7F-B00F4BB28E5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</xdr:colOff>
      <xdr:row>2</xdr:row>
      <xdr:rowOff>129540</xdr:rowOff>
    </xdr:from>
    <xdr:to>
      <xdr:col>7</xdr:col>
      <xdr:colOff>1286785</xdr:colOff>
      <xdr:row>5</xdr:row>
      <xdr:rowOff>60932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75B71C46-4C6F-441E-BE8F-AD61315E047A}"/>
            </a:ext>
          </a:extLst>
        </xdr:cNvPr>
        <xdr:cNvGrpSpPr/>
      </xdr:nvGrpSpPr>
      <xdr:grpSpPr>
        <a:xfrm>
          <a:off x="11230774190" y="643890"/>
          <a:ext cx="2700295" cy="474317"/>
          <a:chOff x="11000330591" y="1057834"/>
          <a:chExt cx="2337743" cy="463925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FF9E27DC-19CD-223A-549C-F96BD72BC6F0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BCB3562E-356E-7845-C8B2-ED2F8AFC7333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52D01CF5-605E-D602-0A4E-59C06F914D5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EC6518FC-DD40-9D12-B0E6-0AF621F4410D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D78BFEE2-06AB-79D3-3DBF-356C300C5885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BE574FD7-AA3C-6835-06E5-9BE0C32A4ED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  <xdr:twoCellAnchor editAs="oneCell">
    <xdr:from>
      <xdr:col>6</xdr:col>
      <xdr:colOff>1143000</xdr:colOff>
      <xdr:row>7</xdr:row>
      <xdr:rowOff>137160</xdr:rowOff>
    </xdr:from>
    <xdr:to>
      <xdr:col>6</xdr:col>
      <xdr:colOff>1397314</xdr:colOff>
      <xdr:row>7</xdr:row>
      <xdr:rowOff>381106</xdr:rowOff>
    </xdr:to>
    <xdr:pic>
      <xdr:nvPicPr>
        <xdr:cNvPr id="9" name="Picture 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B131AA7-493F-4EDF-9F62-AAACE06DB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2634566" y="1874520"/>
          <a:ext cx="254314" cy="2439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506706</xdr:colOff>
      <xdr:row>5</xdr:row>
      <xdr:rowOff>47625</xdr:rowOff>
    </xdr:from>
    <xdr:to>
      <xdr:col>12</xdr:col>
      <xdr:colOff>778940</xdr:colOff>
      <xdr:row>8</xdr:row>
      <xdr:rowOff>31715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B299FD8D-40A4-4157-98E0-6C068746AA22}"/>
            </a:ext>
          </a:extLst>
        </xdr:cNvPr>
        <xdr:cNvGrpSpPr/>
      </xdr:nvGrpSpPr>
      <xdr:grpSpPr>
        <a:xfrm>
          <a:off x="11305860404" y="928688"/>
          <a:ext cx="15928952" cy="519871"/>
          <a:chOff x="11006955509" y="1019287"/>
          <a:chExt cx="14585599" cy="498440"/>
        </a:xfrm>
      </xdr:grpSpPr>
      <xdr:sp macro="" textlink="">
        <xdr:nvSpPr>
          <xdr:cNvPr id="12" name="Rectangle: Rounded Corners 11">
            <a:extLst>
              <a:ext uri="{FF2B5EF4-FFF2-40B4-BE49-F238E27FC236}">
                <a16:creationId xmlns:a16="http://schemas.microsoft.com/office/drawing/2014/main" id="{0135B5B4-2E83-3E00-64DC-AF533E2A9345}"/>
              </a:ext>
            </a:extLst>
          </xdr:cNvPr>
          <xdr:cNvSpPr/>
        </xdr:nvSpPr>
        <xdr:spPr>
          <a:xfrm>
            <a:off x="11019811368" y="1030941"/>
            <a:ext cx="1729740" cy="457200"/>
          </a:xfrm>
          <a:prstGeom prst="roundRect">
            <a:avLst>
              <a:gd name="adj" fmla="val 50000"/>
            </a:avLst>
          </a:prstGeom>
          <a:solidFill>
            <a:srgbClr val="D70FA7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1" anchor="ctr"/>
          <a:lstStyle/>
          <a:p>
            <a:pPr algn="ctr" rtl="1"/>
            <a:r>
              <a:rPr lang="fa-IR" sz="1400" b="0">
                <a:solidFill>
                  <a:schemeClr val="bg1"/>
                </a:solidFill>
                <a:cs typeface="2  Homa" panose="00000400000000000000" pitchFamily="2" charset="-78"/>
              </a:rPr>
              <a:t>بروزرسانی اطلاعات</a:t>
            </a:r>
          </a:p>
        </xdr:txBody>
      </xdr:sp>
      <xdr:grpSp>
        <xdr:nvGrpSpPr>
          <xdr:cNvPr id="13" name="Group 12">
            <a:extLst>
              <a:ext uri="{FF2B5EF4-FFF2-40B4-BE49-F238E27FC236}">
                <a16:creationId xmlns:a16="http://schemas.microsoft.com/office/drawing/2014/main" id="{96C7A4AE-B1ED-3FD7-F5C1-095225427BD9}"/>
              </a:ext>
            </a:extLst>
          </xdr:cNvPr>
          <xdr:cNvGrpSpPr/>
        </xdr:nvGrpSpPr>
        <xdr:grpSpPr>
          <a:xfrm>
            <a:off x="11006955509" y="1019287"/>
            <a:ext cx="2371913" cy="498440"/>
            <a:chOff x="11000330591" y="1028251"/>
            <a:chExt cx="2371913" cy="498440"/>
          </a:xfrm>
        </xdr:grpSpPr>
        <xdr:grpSp>
          <xdr:nvGrpSpPr>
            <xdr:cNvPr id="14" name="Group 13">
              <a:extLst>
                <a:ext uri="{FF2B5EF4-FFF2-40B4-BE49-F238E27FC236}">
                  <a16:creationId xmlns:a16="http://schemas.microsoft.com/office/drawing/2014/main" id="{502CA951-A921-F8CB-D94B-C0528F962CB1}"/>
                </a:ext>
              </a:extLst>
            </xdr:cNvPr>
            <xdr:cNvGrpSpPr/>
          </xdr:nvGrpSpPr>
          <xdr:grpSpPr>
            <a:xfrm>
              <a:off x="11001463126" y="1028251"/>
              <a:ext cx="1239378" cy="477820"/>
              <a:chOff x="11001463126" y="1028251"/>
              <a:chExt cx="1239378" cy="477820"/>
            </a:xfrm>
          </xdr:grpSpPr>
          <xdr:sp macro="" textlink="">
            <xdr:nvSpPr>
              <xdr:cNvPr id="18" name="Rectangle: Rounded Corners 17">
                <a:hlinkClick xmlns:r="http://schemas.openxmlformats.org/officeDocument/2006/relationships" r:id="rId1"/>
                <a:extLst>
                  <a:ext uri="{FF2B5EF4-FFF2-40B4-BE49-F238E27FC236}">
                    <a16:creationId xmlns:a16="http://schemas.microsoft.com/office/drawing/2014/main" id="{282F5B10-14B2-9334-BFA4-8668195E2E4C}"/>
                  </a:ext>
                </a:extLst>
              </xdr:cNvPr>
              <xdr:cNvSpPr/>
            </xdr:nvSpPr>
            <xdr:spPr>
              <a:xfrm>
                <a:off x="11001463126" y="1028251"/>
                <a:ext cx="1239378" cy="477820"/>
              </a:xfrm>
              <a:prstGeom prst="roundRect">
                <a:avLst>
                  <a:gd name="adj" fmla="val 50000"/>
                </a:avLst>
              </a:prstGeom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1" anchor="ctr"/>
              <a:lstStyle/>
              <a:p>
                <a:pPr algn="l" rtl="1"/>
                <a:r>
                  <a:rPr lang="fa-IR" sz="1400">
                    <a:solidFill>
                      <a:sysClr val="windowText" lastClr="000000"/>
                    </a:solidFill>
                    <a:cs typeface="2  Homa" panose="00000400000000000000" pitchFamily="2" charset="-78"/>
                  </a:rPr>
                  <a:t>صفحه قبل</a:t>
                </a:r>
              </a:p>
            </xdr:txBody>
          </xdr:sp>
          <xdr:pic>
            <xdr:nvPicPr>
              <xdr:cNvPr id="19" name="Picture 18">
                <a:extLst>
                  <a:ext uri="{FF2B5EF4-FFF2-40B4-BE49-F238E27FC236}">
                    <a16:creationId xmlns:a16="http://schemas.microsoft.com/office/drawing/2014/main" id="{065485AF-2B91-CC12-B971-6B2105921BB5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1002222341" y="1057834"/>
                <a:ext cx="445993" cy="445993"/>
              </a:xfrm>
              <a:prstGeom prst="rect">
                <a:avLst/>
              </a:prstGeom>
            </xdr:spPr>
          </xdr:pic>
        </xdr:grpSp>
        <xdr:grpSp>
          <xdr:nvGrpSpPr>
            <xdr:cNvPr id="15" name="Group 14">
              <a:extLst>
                <a:ext uri="{FF2B5EF4-FFF2-40B4-BE49-F238E27FC236}">
                  <a16:creationId xmlns:a16="http://schemas.microsoft.com/office/drawing/2014/main" id="{6EF9181E-03E4-B3B8-CE9D-AE0A69675B52}"/>
                </a:ext>
              </a:extLst>
            </xdr:cNvPr>
            <xdr:cNvGrpSpPr/>
          </xdr:nvGrpSpPr>
          <xdr:grpSpPr>
            <a:xfrm>
              <a:off x="11000330591" y="1048871"/>
              <a:ext cx="944319" cy="477820"/>
              <a:chOff x="11000330591" y="1048871"/>
              <a:chExt cx="944319" cy="477820"/>
            </a:xfrm>
          </xdr:grpSpPr>
          <xdr:sp macro="" textlink="">
            <xdr:nvSpPr>
              <xdr:cNvPr id="16" name="Rectangle: Rounded Corners 15">
                <a:hlinkClick xmlns:r="http://schemas.openxmlformats.org/officeDocument/2006/relationships" r:id="rId3"/>
                <a:extLst>
                  <a:ext uri="{FF2B5EF4-FFF2-40B4-BE49-F238E27FC236}">
                    <a16:creationId xmlns:a16="http://schemas.microsoft.com/office/drawing/2014/main" id="{418A4BFE-3D03-3983-6A23-7D3D7079B641}"/>
                  </a:ext>
                </a:extLst>
              </xdr:cNvPr>
              <xdr:cNvSpPr/>
            </xdr:nvSpPr>
            <xdr:spPr>
              <a:xfrm>
                <a:off x="11000330591" y="1048871"/>
                <a:ext cx="944319" cy="477820"/>
              </a:xfrm>
              <a:prstGeom prst="roundRect">
                <a:avLst>
                  <a:gd name="adj" fmla="val 50000"/>
                </a:avLst>
              </a:prstGeom>
              <a:solidFill>
                <a:srgbClr val="2CF457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1" anchor="ctr"/>
              <a:lstStyle/>
              <a:p>
                <a:pPr algn="r" rtl="1"/>
                <a:r>
                  <a:rPr lang="fa-IR" sz="1400">
                    <a:solidFill>
                      <a:sysClr val="windowText" lastClr="000000"/>
                    </a:solidFill>
                    <a:cs typeface="2  Homa" panose="00000400000000000000" pitchFamily="2" charset="-78"/>
                  </a:rPr>
                  <a:t>ادامه</a:t>
                </a:r>
              </a:p>
            </xdr:txBody>
          </xdr:sp>
          <xdr:pic>
            <xdr:nvPicPr>
              <xdr:cNvPr id="17" name="Picture 16">
                <a:extLst>
                  <a:ext uri="{FF2B5EF4-FFF2-40B4-BE49-F238E27FC236}">
                    <a16:creationId xmlns:a16="http://schemas.microsoft.com/office/drawing/2014/main" id="{4D7AC891-C935-99A4-9EE1-2892D5A4DC78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 rot="10800000">
                <a:off x="11000378737" y="1075766"/>
                <a:ext cx="445993" cy="445993"/>
              </a:xfrm>
              <a:prstGeom prst="rect">
                <a:avLst/>
              </a:prstGeom>
            </xdr:spPr>
          </xdr:pic>
        </xdr:grpSp>
      </xdr:grpSp>
    </xdr:grp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762000</xdr:colOff>
      <xdr:row>2</xdr:row>
      <xdr:rowOff>169333</xdr:rowOff>
    </xdr:from>
    <xdr:to>
      <xdr:col>7</xdr:col>
      <xdr:colOff>1130151</xdr:colOff>
      <xdr:row>4</xdr:row>
      <xdr:rowOff>169305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AF077448-1594-4672-B3AE-31E3515262E9}"/>
            </a:ext>
          </a:extLst>
        </xdr:cNvPr>
        <xdr:cNvGrpSpPr/>
      </xdr:nvGrpSpPr>
      <xdr:grpSpPr>
        <a:xfrm>
          <a:off x="10919187099" y="698500"/>
          <a:ext cx="2696484" cy="486805"/>
          <a:chOff x="11000330591" y="1057834"/>
          <a:chExt cx="2337743" cy="463925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55906BF0-C4F0-80FF-D2EA-504B9A11FD6A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C2F43C82-D3AF-6D1E-AA5B-51AFA290333D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8B31CEA7-6033-BDEF-0890-D8566FE77FD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020A995E-F015-9A06-23EB-93035A5249F4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089AEE83-5516-1FB3-A51F-02E9F02F3612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38B0B414-85B2-D69F-44FF-34A4E089C9F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4831080</xdr:colOff>
      <xdr:row>9</xdr:row>
      <xdr:rowOff>60960</xdr:rowOff>
    </xdr:from>
    <xdr:to>
      <xdr:col>2</xdr:col>
      <xdr:colOff>5085394</xdr:colOff>
      <xdr:row>9</xdr:row>
      <xdr:rowOff>304906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2A65F8-46FD-4B76-B031-AFF86D9C76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87282766" y="3032760"/>
          <a:ext cx="254314" cy="243946"/>
        </a:xfrm>
        <a:prstGeom prst="rect">
          <a:avLst/>
        </a:prstGeom>
      </xdr:spPr>
    </xdr:pic>
    <xdr:clientData/>
  </xdr:twoCellAnchor>
  <xdr:twoCellAnchor editAs="oneCell">
    <xdr:from>
      <xdr:col>2</xdr:col>
      <xdr:colOff>4831080</xdr:colOff>
      <xdr:row>10</xdr:row>
      <xdr:rowOff>61807</xdr:rowOff>
    </xdr:from>
    <xdr:to>
      <xdr:col>2</xdr:col>
      <xdr:colOff>5085394</xdr:colOff>
      <xdr:row>10</xdr:row>
      <xdr:rowOff>305753</xdr:rowOff>
    </xdr:to>
    <xdr:pic>
      <xdr:nvPicPr>
        <xdr:cNvPr id="3" name="Pictur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369FF73-8B0C-456A-BF64-68B91CFFFF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59468073" y="3169074"/>
          <a:ext cx="254314" cy="243946"/>
        </a:xfrm>
        <a:prstGeom prst="rect">
          <a:avLst/>
        </a:prstGeom>
      </xdr:spPr>
    </xdr:pic>
    <xdr:clientData/>
  </xdr:twoCellAnchor>
  <xdr:twoCellAnchor editAs="oneCell">
    <xdr:from>
      <xdr:col>2</xdr:col>
      <xdr:colOff>4831080</xdr:colOff>
      <xdr:row>14</xdr:row>
      <xdr:rowOff>60960</xdr:rowOff>
    </xdr:from>
    <xdr:to>
      <xdr:col>2</xdr:col>
      <xdr:colOff>5085394</xdr:colOff>
      <xdr:row>14</xdr:row>
      <xdr:rowOff>304906</xdr:rowOff>
    </xdr:to>
    <xdr:pic>
      <xdr:nvPicPr>
        <xdr:cNvPr id="5" name="Picture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89D97F13-6E0C-4AF4-82D1-C0BCB3CD5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87282766" y="4861560"/>
          <a:ext cx="254314" cy="243946"/>
        </a:xfrm>
        <a:prstGeom prst="rect">
          <a:avLst/>
        </a:prstGeom>
      </xdr:spPr>
    </xdr:pic>
    <xdr:clientData/>
  </xdr:twoCellAnchor>
  <xdr:twoCellAnchor>
    <xdr:from>
      <xdr:col>3</xdr:col>
      <xdr:colOff>2225040</xdr:colOff>
      <xdr:row>2</xdr:row>
      <xdr:rowOff>83820</xdr:rowOff>
    </xdr:from>
    <xdr:to>
      <xdr:col>7</xdr:col>
      <xdr:colOff>562885</xdr:colOff>
      <xdr:row>4</xdr:row>
      <xdr:rowOff>38072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ED4C9741-B6EA-438D-B797-D74EA629E8CD}"/>
            </a:ext>
          </a:extLst>
        </xdr:cNvPr>
        <xdr:cNvGrpSpPr/>
      </xdr:nvGrpSpPr>
      <xdr:grpSpPr>
        <a:xfrm>
          <a:off x="10918801865" y="602403"/>
          <a:ext cx="2677012" cy="462252"/>
          <a:chOff x="11000330591" y="1057834"/>
          <a:chExt cx="2337743" cy="463925"/>
        </a:xfrm>
      </xdr:grpSpPr>
      <xdr:grpSp>
        <xdr:nvGrpSpPr>
          <xdr:cNvPr id="7" name="Group 6">
            <a:extLst>
              <a:ext uri="{FF2B5EF4-FFF2-40B4-BE49-F238E27FC236}">
                <a16:creationId xmlns:a16="http://schemas.microsoft.com/office/drawing/2014/main" id="{C1F02501-8A0A-65C2-6AF6-6EF3F3EC9420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11" name="Rectangle: Rounded Corners 10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CFBA35F6-55FA-5706-9C90-E31D1EEAFF24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12" name="Picture 11">
              <a:extLst>
                <a:ext uri="{FF2B5EF4-FFF2-40B4-BE49-F238E27FC236}">
                  <a16:creationId xmlns:a16="http://schemas.microsoft.com/office/drawing/2014/main" id="{38FFBA29-DAB7-2BAC-6014-7E1D2A8B8F7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1D53C748-8644-DEE8-563D-1D781511AABE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9" name="Rectangle: Rounded Corners 8">
              <a:hlinkClick xmlns:r="http://schemas.openxmlformats.org/officeDocument/2006/relationships" r:id="rId7"/>
              <a:extLst>
                <a:ext uri="{FF2B5EF4-FFF2-40B4-BE49-F238E27FC236}">
                  <a16:creationId xmlns:a16="http://schemas.microsoft.com/office/drawing/2014/main" id="{1B736B25-F808-24D6-0FE2-2F76D5577F34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10" name="Picture 9">
              <a:extLst>
                <a:ext uri="{FF2B5EF4-FFF2-40B4-BE49-F238E27FC236}">
                  <a16:creationId xmlns:a16="http://schemas.microsoft.com/office/drawing/2014/main" id="{8992FD8E-5AEE-39EF-0E92-58FD58889EB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  <xdr:twoCellAnchor editAs="oneCell">
    <xdr:from>
      <xdr:col>2</xdr:col>
      <xdr:colOff>4842934</xdr:colOff>
      <xdr:row>6</xdr:row>
      <xdr:rowOff>50800</xdr:rowOff>
    </xdr:from>
    <xdr:to>
      <xdr:col>2</xdr:col>
      <xdr:colOff>5097248</xdr:colOff>
      <xdr:row>6</xdr:row>
      <xdr:rowOff>294746</xdr:rowOff>
    </xdr:to>
    <xdr:pic>
      <xdr:nvPicPr>
        <xdr:cNvPr id="14" name="Picture 1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6415914-0BE3-4000-BEBA-FD05A4E1E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59456219" y="1701800"/>
          <a:ext cx="254314" cy="243946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510988</xdr:colOff>
      <xdr:row>2</xdr:row>
      <xdr:rowOff>98612</xdr:rowOff>
    </xdr:from>
    <xdr:to>
      <xdr:col>8</xdr:col>
      <xdr:colOff>1336042</xdr:colOff>
      <xdr:row>4</xdr:row>
      <xdr:rowOff>58840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8D20685E-FC3D-4456-AD3B-08B093765911}"/>
            </a:ext>
          </a:extLst>
        </xdr:cNvPr>
        <xdr:cNvGrpSpPr/>
      </xdr:nvGrpSpPr>
      <xdr:grpSpPr>
        <a:xfrm>
          <a:off x="11010068222" y="625288"/>
          <a:ext cx="2696437" cy="475699"/>
          <a:chOff x="11000330591" y="1057834"/>
          <a:chExt cx="2337743" cy="463925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1FC90086-C1D7-4470-82C4-D220204D42F2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0344268C-B6AC-BF9F-8066-302FF737206C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4C25C49D-49D9-923E-BB58-1163DC5892E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A0E36FC2-F8B9-B966-B84F-32EA33088081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8AB97C7A-34E8-E842-0834-0AA88E51A9B1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B88A0085-1116-F6C7-AACF-ABF30BE793D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  <xdr:twoCellAnchor editAs="oneCell">
    <xdr:from>
      <xdr:col>2</xdr:col>
      <xdr:colOff>3379694</xdr:colOff>
      <xdr:row>10</xdr:row>
      <xdr:rowOff>116540</xdr:rowOff>
    </xdr:from>
    <xdr:to>
      <xdr:col>2</xdr:col>
      <xdr:colOff>3634008</xdr:colOff>
      <xdr:row>10</xdr:row>
      <xdr:rowOff>360486</xdr:rowOff>
    </xdr:to>
    <xdr:pic>
      <xdr:nvPicPr>
        <xdr:cNvPr id="9" name="Picture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7675928-7662-420C-BC09-4C388B54B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20291709" y="3594846"/>
          <a:ext cx="254314" cy="243946"/>
        </a:xfrm>
        <a:prstGeom prst="rect">
          <a:avLst/>
        </a:prstGeom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3977640</xdr:colOff>
      <xdr:row>7</xdr:row>
      <xdr:rowOff>60960</xdr:rowOff>
    </xdr:from>
    <xdr:to>
      <xdr:col>3</xdr:col>
      <xdr:colOff>4231954</xdr:colOff>
      <xdr:row>7</xdr:row>
      <xdr:rowOff>304906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391DE4-97D2-4076-8C25-49AA8F7867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85271086" y="1653540"/>
          <a:ext cx="254314" cy="243946"/>
        </a:xfrm>
        <a:prstGeom prst="rect">
          <a:avLst/>
        </a:prstGeom>
      </xdr:spPr>
    </xdr:pic>
    <xdr:clientData/>
  </xdr:twoCellAnchor>
  <xdr:twoCellAnchor editAs="oneCell">
    <xdr:from>
      <xdr:col>3</xdr:col>
      <xdr:colOff>3980494</xdr:colOff>
      <xdr:row>10</xdr:row>
      <xdr:rowOff>53340</xdr:rowOff>
    </xdr:from>
    <xdr:to>
      <xdr:col>3</xdr:col>
      <xdr:colOff>4234808</xdr:colOff>
      <xdr:row>10</xdr:row>
      <xdr:rowOff>297286</xdr:rowOff>
    </xdr:to>
    <xdr:pic>
      <xdr:nvPicPr>
        <xdr:cNvPr id="3" name="Pictur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6F9C1A8-BBD0-4CC2-A596-DCCFE6E886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85268232" y="2659380"/>
          <a:ext cx="254314" cy="243946"/>
        </a:xfrm>
        <a:prstGeom prst="rect">
          <a:avLst/>
        </a:prstGeom>
      </xdr:spPr>
    </xdr:pic>
    <xdr:clientData/>
  </xdr:twoCellAnchor>
  <xdr:twoCellAnchor editAs="oneCell">
    <xdr:from>
      <xdr:col>3</xdr:col>
      <xdr:colOff>3975728</xdr:colOff>
      <xdr:row>11</xdr:row>
      <xdr:rowOff>38100</xdr:rowOff>
    </xdr:from>
    <xdr:to>
      <xdr:col>3</xdr:col>
      <xdr:colOff>4230042</xdr:colOff>
      <xdr:row>11</xdr:row>
      <xdr:rowOff>282046</xdr:rowOff>
    </xdr:to>
    <xdr:pic>
      <xdr:nvPicPr>
        <xdr:cNvPr id="4" name="Picture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F26C812-DD8D-4CCD-93CC-B899AA2AB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85272998" y="2987040"/>
          <a:ext cx="254314" cy="243946"/>
        </a:xfrm>
        <a:prstGeom prst="rect">
          <a:avLst/>
        </a:prstGeom>
      </xdr:spPr>
    </xdr:pic>
    <xdr:clientData/>
  </xdr:twoCellAnchor>
  <xdr:twoCellAnchor editAs="oneCell">
    <xdr:from>
      <xdr:col>3</xdr:col>
      <xdr:colOff>3978582</xdr:colOff>
      <xdr:row>8</xdr:row>
      <xdr:rowOff>45720</xdr:rowOff>
    </xdr:from>
    <xdr:to>
      <xdr:col>3</xdr:col>
      <xdr:colOff>4232896</xdr:colOff>
      <xdr:row>8</xdr:row>
      <xdr:rowOff>289666</xdr:rowOff>
    </xdr:to>
    <xdr:pic>
      <xdr:nvPicPr>
        <xdr:cNvPr id="5" name="Picture 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3B3E57C-5194-4B33-8C02-E23ABB4D8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0985270144" y="2004060"/>
          <a:ext cx="254314" cy="243946"/>
        </a:xfrm>
        <a:prstGeom prst="rect">
          <a:avLst/>
        </a:prstGeom>
      </xdr:spPr>
    </xdr:pic>
    <xdr:clientData/>
  </xdr:twoCellAnchor>
  <xdr:twoCellAnchor>
    <xdr:from>
      <xdr:col>4</xdr:col>
      <xdr:colOff>899160</xdr:colOff>
      <xdr:row>2</xdr:row>
      <xdr:rowOff>106680</xdr:rowOff>
    </xdr:from>
    <xdr:to>
      <xdr:col>7</xdr:col>
      <xdr:colOff>563732</xdr:colOff>
      <xdr:row>5</xdr:row>
      <xdr:rowOff>43152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9A56523D-0F7D-4546-A096-AAD69C37BB4C}"/>
            </a:ext>
          </a:extLst>
        </xdr:cNvPr>
        <xdr:cNvGrpSpPr/>
      </xdr:nvGrpSpPr>
      <xdr:grpSpPr>
        <a:xfrm>
          <a:off x="11230782868" y="621030"/>
          <a:ext cx="2722097" cy="479397"/>
          <a:chOff x="11000330591" y="1057834"/>
          <a:chExt cx="2337743" cy="463925"/>
        </a:xfrm>
      </xdr:grpSpPr>
      <xdr:grpSp>
        <xdr:nvGrpSpPr>
          <xdr:cNvPr id="7" name="Group 6">
            <a:extLst>
              <a:ext uri="{FF2B5EF4-FFF2-40B4-BE49-F238E27FC236}">
                <a16:creationId xmlns:a16="http://schemas.microsoft.com/office/drawing/2014/main" id="{5D56D55A-0033-F83F-6913-FD6472D059B5}"/>
              </a:ext>
            </a:extLst>
          </xdr:cNvPr>
          <xdr:cNvGrpSpPr/>
        </xdr:nvGrpSpPr>
        <xdr:grpSpPr>
          <a:xfrm>
            <a:off x="11001463126" y="1057834"/>
            <a:ext cx="1205208" cy="448236"/>
            <a:chOff x="11001463126" y="1057834"/>
            <a:chExt cx="1205208" cy="448236"/>
          </a:xfrm>
        </xdr:grpSpPr>
        <xdr:sp macro="" textlink="">
          <xdr:nvSpPr>
            <xdr:cNvPr id="11" name="Rectangle: Rounded Corners 10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6C84078A-B200-E719-7E5D-8EDD0E67831E}"/>
                </a:ext>
              </a:extLst>
            </xdr:cNvPr>
            <xdr:cNvSpPr/>
          </xdr:nvSpPr>
          <xdr:spPr>
            <a:xfrm>
              <a:off x="11001463126" y="1094530"/>
              <a:ext cx="1186528" cy="411540"/>
            </a:xfrm>
            <a:prstGeom prst="roundRect">
              <a:avLst>
                <a:gd name="adj" fmla="val 50000"/>
              </a:avLst>
            </a:prstGeom>
            <a:solidFill>
              <a:srgbClr val="ED7D31">
                <a:lumMod val="60000"/>
                <a:lumOff val="40000"/>
              </a:srgbClr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12" name="Picture 11">
              <a:extLst>
                <a:ext uri="{FF2B5EF4-FFF2-40B4-BE49-F238E27FC236}">
                  <a16:creationId xmlns:a16="http://schemas.microsoft.com/office/drawing/2014/main" id="{70E3AFC2-EA0F-C53C-21DE-B0CADD5E604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CF45A939-90A6-B607-7A42-E06D54996C2C}"/>
              </a:ext>
            </a:extLst>
          </xdr:cNvPr>
          <xdr:cNvGrpSpPr/>
        </xdr:nvGrpSpPr>
        <xdr:grpSpPr>
          <a:xfrm>
            <a:off x="11000330591" y="1075766"/>
            <a:ext cx="944319" cy="445993"/>
            <a:chOff x="11000330591" y="1075766"/>
            <a:chExt cx="944319" cy="445993"/>
          </a:xfrm>
        </xdr:grpSpPr>
        <xdr:sp macro="" textlink="">
          <xdr:nvSpPr>
            <xdr:cNvPr id="9" name="Rectangle: Rounded Corners 8">
              <a:hlinkClick xmlns:r="http://schemas.openxmlformats.org/officeDocument/2006/relationships" r:id="rId7"/>
              <a:extLst>
                <a:ext uri="{FF2B5EF4-FFF2-40B4-BE49-F238E27FC236}">
                  <a16:creationId xmlns:a16="http://schemas.microsoft.com/office/drawing/2014/main" id="{1DA1A233-4E78-2426-38FC-512BC79DA7C4}"/>
                </a:ext>
              </a:extLst>
            </xdr:cNvPr>
            <xdr:cNvSpPr/>
          </xdr:nvSpPr>
          <xdr:spPr>
            <a:xfrm>
              <a:off x="11000330591" y="1079803"/>
              <a:ext cx="944319" cy="433024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 w="25400" cap="flat" cmpd="sng" algn="ctr">
              <a:noFill/>
              <a:prstDash val="solid"/>
            </a:ln>
            <a:effectLst/>
          </xdr:spPr>
          <xdr:txBody>
            <a:bodyPr vertOverflow="clip" horzOverflow="clip" rtlCol="1" anchor="ctr"/>
            <a:lstStyle/>
            <a:p>
              <a:pPr marL="0" marR="0" lvl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fa-IR" sz="14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10" name="Picture 9">
              <a:extLst>
                <a:ext uri="{FF2B5EF4-FFF2-40B4-BE49-F238E27FC236}">
                  <a16:creationId xmlns:a16="http://schemas.microsoft.com/office/drawing/2014/main" id="{3BB3056A-D78A-33DA-1222-7B5F83A68D2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4149</xdr:colOff>
      <xdr:row>5</xdr:row>
      <xdr:rowOff>8467</xdr:rowOff>
    </xdr:from>
    <xdr:to>
      <xdr:col>5</xdr:col>
      <xdr:colOff>2594906</xdr:colOff>
      <xdr:row>7</xdr:row>
      <xdr:rowOff>151307</xdr:rowOff>
    </xdr:to>
    <xdr:grpSp>
      <xdr:nvGrpSpPr>
        <xdr:cNvPr id="13" name="Group 12">
          <a:extLst>
            <a:ext uri="{FF2B5EF4-FFF2-40B4-BE49-F238E27FC236}">
              <a16:creationId xmlns:a16="http://schemas.microsoft.com/office/drawing/2014/main" id="{98E5835C-6EC1-3487-89AF-CFBA7031DFEF}"/>
            </a:ext>
          </a:extLst>
        </xdr:cNvPr>
        <xdr:cNvGrpSpPr/>
      </xdr:nvGrpSpPr>
      <xdr:grpSpPr>
        <a:xfrm>
          <a:off x="11267078177" y="770467"/>
          <a:ext cx="2590757" cy="502673"/>
          <a:chOff x="11000330591" y="1028251"/>
          <a:chExt cx="2371913" cy="498440"/>
        </a:xfrm>
      </xdr:grpSpPr>
      <xdr:grpSp>
        <xdr:nvGrpSpPr>
          <xdr:cNvPr id="14" name="Group 13">
            <a:extLst>
              <a:ext uri="{FF2B5EF4-FFF2-40B4-BE49-F238E27FC236}">
                <a16:creationId xmlns:a16="http://schemas.microsoft.com/office/drawing/2014/main" id="{7CCD87B0-DF52-B26D-E6EC-6993365EE635}"/>
              </a:ext>
            </a:extLst>
          </xdr:cNvPr>
          <xdr:cNvGrpSpPr/>
        </xdr:nvGrpSpPr>
        <xdr:grpSpPr>
          <a:xfrm>
            <a:off x="11001463126" y="1028251"/>
            <a:ext cx="1239378" cy="477820"/>
            <a:chOff x="11001463126" y="1028251"/>
            <a:chExt cx="1239378" cy="477820"/>
          </a:xfrm>
        </xdr:grpSpPr>
        <xdr:sp macro="" textlink="">
          <xdr:nvSpPr>
            <xdr:cNvPr id="18" name="Rectangle: Rounded Corners 17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5320FB8F-51AA-D315-0218-DA0E4757B66F}"/>
                </a:ext>
              </a:extLst>
            </xdr:cNvPr>
            <xdr:cNvSpPr/>
          </xdr:nvSpPr>
          <xdr:spPr>
            <a:xfrm>
              <a:off x="11001463126" y="1028251"/>
              <a:ext cx="1239378" cy="477820"/>
            </a:xfrm>
            <a:prstGeom prst="roundRect">
              <a:avLst>
                <a:gd name="adj" fmla="val 50000"/>
              </a:avLst>
            </a:prstGeom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1" anchor="ctr"/>
            <a:lstStyle/>
            <a:p>
              <a:pPr algn="l" rtl="1"/>
              <a:r>
                <a:rPr lang="fa-IR" sz="1400">
                  <a:solidFill>
                    <a:sysClr val="windowText" lastClr="000000"/>
                  </a:solidFill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19" name="Picture 18">
              <a:extLst>
                <a:ext uri="{FF2B5EF4-FFF2-40B4-BE49-F238E27FC236}">
                  <a16:creationId xmlns:a16="http://schemas.microsoft.com/office/drawing/2014/main" id="{A774A294-9C34-E510-8B6B-8B47ABE9E3B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15" name="Group 14">
            <a:extLst>
              <a:ext uri="{FF2B5EF4-FFF2-40B4-BE49-F238E27FC236}">
                <a16:creationId xmlns:a16="http://schemas.microsoft.com/office/drawing/2014/main" id="{B83B01BC-38D8-E11B-5D7E-1505D406C934}"/>
              </a:ext>
            </a:extLst>
          </xdr:cNvPr>
          <xdr:cNvGrpSpPr/>
        </xdr:nvGrpSpPr>
        <xdr:grpSpPr>
          <a:xfrm>
            <a:off x="11000330591" y="1048871"/>
            <a:ext cx="944319" cy="477820"/>
            <a:chOff x="11000330591" y="1048871"/>
            <a:chExt cx="944319" cy="477820"/>
          </a:xfrm>
        </xdr:grpSpPr>
        <xdr:sp macro="" textlink="">
          <xdr:nvSpPr>
            <xdr:cNvPr id="16" name="Rectangle: Rounded Corners 15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B634A0D1-9A41-E3A9-248A-262CC7E19EA7}"/>
                </a:ext>
              </a:extLst>
            </xdr:cNvPr>
            <xdr:cNvSpPr/>
          </xdr:nvSpPr>
          <xdr:spPr>
            <a:xfrm>
              <a:off x="11000330591" y="1048871"/>
              <a:ext cx="944319" cy="477820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1" anchor="ctr"/>
            <a:lstStyle/>
            <a:p>
              <a:pPr algn="r" rtl="1"/>
              <a:r>
                <a:rPr lang="fa-IR" sz="1400">
                  <a:solidFill>
                    <a:sysClr val="windowText" lastClr="000000"/>
                  </a:solidFill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17" name="Picture 16">
              <a:extLst>
                <a:ext uri="{FF2B5EF4-FFF2-40B4-BE49-F238E27FC236}">
                  <a16:creationId xmlns:a16="http://schemas.microsoft.com/office/drawing/2014/main" id="{E8050B76-63E3-2ADD-2833-9BDDCCA18A6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1590675</xdr:colOff>
      <xdr:row>2</xdr:row>
      <xdr:rowOff>228600</xdr:rowOff>
    </xdr:from>
    <xdr:to>
      <xdr:col>4</xdr:col>
      <xdr:colOff>4181432</xdr:colOff>
      <xdr:row>5</xdr:row>
      <xdr:rowOff>126965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D6B4C0F-1DF5-43B9-8938-AAC1425C8841}"/>
            </a:ext>
          </a:extLst>
        </xdr:cNvPr>
        <xdr:cNvGrpSpPr/>
      </xdr:nvGrpSpPr>
      <xdr:grpSpPr>
        <a:xfrm>
          <a:off x="11311232818" y="907256"/>
          <a:ext cx="2590757" cy="517490"/>
          <a:chOff x="11000330591" y="1028251"/>
          <a:chExt cx="2371913" cy="498440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1F821AE9-8A61-F726-341D-FBFD069D0ACD}"/>
              </a:ext>
            </a:extLst>
          </xdr:cNvPr>
          <xdr:cNvGrpSpPr/>
        </xdr:nvGrpSpPr>
        <xdr:grpSpPr>
          <a:xfrm>
            <a:off x="11001463126" y="1028251"/>
            <a:ext cx="1239378" cy="477820"/>
            <a:chOff x="11001463126" y="1028251"/>
            <a:chExt cx="1239378" cy="477820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8F73108D-C3AC-8EC8-A338-2724118A90D6}"/>
                </a:ext>
              </a:extLst>
            </xdr:cNvPr>
            <xdr:cNvSpPr/>
          </xdr:nvSpPr>
          <xdr:spPr>
            <a:xfrm>
              <a:off x="11001463126" y="1028251"/>
              <a:ext cx="1239378" cy="477820"/>
            </a:xfrm>
            <a:prstGeom prst="roundRect">
              <a:avLst>
                <a:gd name="adj" fmla="val 50000"/>
              </a:avLst>
            </a:prstGeom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1" anchor="ctr"/>
            <a:lstStyle/>
            <a:p>
              <a:pPr algn="l" rtl="1"/>
              <a:r>
                <a:rPr lang="fa-IR" sz="1400">
                  <a:solidFill>
                    <a:sysClr val="windowText" lastClr="000000"/>
                  </a:solidFill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5A1753A4-DD16-B784-B74C-DDC32CC7CE0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897AA77C-D448-989E-831E-3E4DC93F0679}"/>
              </a:ext>
            </a:extLst>
          </xdr:cNvPr>
          <xdr:cNvGrpSpPr/>
        </xdr:nvGrpSpPr>
        <xdr:grpSpPr>
          <a:xfrm>
            <a:off x="11000330591" y="1048871"/>
            <a:ext cx="944319" cy="477820"/>
            <a:chOff x="11000330591" y="1048871"/>
            <a:chExt cx="944319" cy="477820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743D1A7E-E478-797D-12AD-C955D564BA8C}"/>
                </a:ext>
              </a:extLst>
            </xdr:cNvPr>
            <xdr:cNvSpPr/>
          </xdr:nvSpPr>
          <xdr:spPr>
            <a:xfrm>
              <a:off x="11000330591" y="1048871"/>
              <a:ext cx="944319" cy="477820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1" anchor="ctr"/>
            <a:lstStyle/>
            <a:p>
              <a:pPr algn="r" rtl="1"/>
              <a:r>
                <a:rPr lang="fa-IR" sz="1400">
                  <a:solidFill>
                    <a:sysClr val="windowText" lastClr="000000"/>
                  </a:solidFill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4D001AD6-493C-5A43-7784-C7B9DA2FEAB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365760</xdr:colOff>
      <xdr:row>4</xdr:row>
      <xdr:rowOff>186914</xdr:rowOff>
    </xdr:from>
    <xdr:to>
      <xdr:col>2</xdr:col>
      <xdr:colOff>1119713</xdr:colOff>
      <xdr:row>6</xdr:row>
      <xdr:rowOff>186914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792F6A01-EDA6-4346-8119-A063CAF1B802}"/>
            </a:ext>
          </a:extLst>
        </xdr:cNvPr>
        <xdr:cNvSpPr/>
      </xdr:nvSpPr>
      <xdr:spPr>
        <a:xfrm>
          <a:off x="10991149387" y="857474"/>
          <a:ext cx="1889333" cy="457200"/>
        </a:xfrm>
        <a:prstGeom prst="roundRect">
          <a:avLst>
            <a:gd name="adj" fmla="val 50000"/>
          </a:avLst>
        </a:prstGeom>
        <a:solidFill>
          <a:srgbClr val="D70FA7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fa-IR" sz="1400" b="0">
              <a:solidFill>
                <a:schemeClr val="bg1"/>
              </a:solidFill>
              <a:cs typeface="2  Homa" panose="00000400000000000000" pitchFamily="2" charset="-78"/>
            </a:rPr>
            <a:t>بروزرسانی اطلاعات</a:t>
          </a:r>
        </a:p>
      </xdr:txBody>
    </xdr:sp>
    <xdr:clientData/>
  </xdr:twoCellAnchor>
  <xdr:twoCellAnchor>
    <xdr:from>
      <xdr:col>7</xdr:col>
      <xdr:colOff>916121</xdr:colOff>
      <xdr:row>4</xdr:row>
      <xdr:rowOff>175260</xdr:rowOff>
    </xdr:from>
    <xdr:to>
      <xdr:col>7</xdr:col>
      <xdr:colOff>2269849</xdr:colOff>
      <xdr:row>6</xdr:row>
      <xdr:rowOff>195880</xdr:rowOff>
    </xdr:to>
    <xdr:grpSp>
      <xdr:nvGrpSpPr>
        <xdr:cNvPr id="3" name="Group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0542BF-6864-4FAF-AC57-8C8CC5C50D32}"/>
            </a:ext>
          </a:extLst>
        </xdr:cNvPr>
        <xdr:cNvGrpSpPr/>
      </xdr:nvGrpSpPr>
      <xdr:grpSpPr>
        <a:xfrm>
          <a:off x="10919828576" y="870585"/>
          <a:ext cx="1353728" cy="515920"/>
          <a:chOff x="11002220093" y="1028251"/>
          <a:chExt cx="1239378" cy="477820"/>
        </a:xfrm>
      </xdr:grpSpPr>
      <xdr:sp macro="" textlink="">
        <xdr:nvSpPr>
          <xdr:cNvPr id="4" name="Rectangle: Rounded Corners 3">
            <a:hlinkClick xmlns:r="http://schemas.openxmlformats.org/officeDocument/2006/relationships" r:id="rId2"/>
            <a:extLst>
              <a:ext uri="{FF2B5EF4-FFF2-40B4-BE49-F238E27FC236}">
                <a16:creationId xmlns:a16="http://schemas.microsoft.com/office/drawing/2014/main" id="{F64428BA-0EE0-01B4-8A95-D5B60FCF4DEA}"/>
              </a:ext>
            </a:extLst>
          </xdr:cNvPr>
          <xdr:cNvSpPr/>
        </xdr:nvSpPr>
        <xdr:spPr>
          <a:xfrm>
            <a:off x="11002220093" y="1028251"/>
            <a:ext cx="1239378" cy="477820"/>
          </a:xfrm>
          <a:prstGeom prst="roundRect">
            <a:avLst>
              <a:gd name="adj" fmla="val 50000"/>
            </a:avLst>
          </a:prstGeom>
          <a:solidFill>
            <a:schemeClr val="accent2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1" anchor="ctr"/>
          <a:lstStyle/>
          <a:p>
            <a:pPr algn="l" rtl="1"/>
            <a:r>
              <a:rPr lang="fa-IR" sz="1400">
                <a:solidFill>
                  <a:sysClr val="windowText" lastClr="000000"/>
                </a:solidFill>
                <a:cs typeface="2  Homa" panose="00000400000000000000" pitchFamily="2" charset="-78"/>
              </a:rPr>
              <a:t>صفحه قبل</a:t>
            </a:r>
          </a:p>
        </xdr:txBody>
      </xdr:sp>
      <xdr:pic>
        <xdr:nvPicPr>
          <xdr:cNvPr id="5" name="Picture 4">
            <a:extLst>
              <a:ext uri="{FF2B5EF4-FFF2-40B4-BE49-F238E27FC236}">
                <a16:creationId xmlns:a16="http://schemas.microsoft.com/office/drawing/2014/main" id="{651B4015-8A6F-C92D-2BF9-9668587B8E5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1002979305" y="1057834"/>
            <a:ext cx="445993" cy="445993"/>
          </a:xfrm>
          <a:prstGeom prst="rect">
            <a:avLst/>
          </a:prstGeom>
        </xdr:spPr>
      </xdr:pic>
    </xdr:grpSp>
    <xdr:clientData/>
  </xdr:twoCellAnchor>
  <xdr:twoCellAnchor>
    <xdr:from>
      <xdr:col>8</xdr:col>
      <xdr:colOff>29456</xdr:colOff>
      <xdr:row>4</xdr:row>
      <xdr:rowOff>195880</xdr:rowOff>
    </xdr:from>
    <xdr:to>
      <xdr:col>8</xdr:col>
      <xdr:colOff>1060902</xdr:colOff>
      <xdr:row>6</xdr:row>
      <xdr:rowOff>216500</xdr:rowOff>
    </xdr:to>
    <xdr:grpSp>
      <xdr:nvGrpSpPr>
        <xdr:cNvPr id="6" name="Group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2BCADC5-DF93-48B6-9CF7-C9A997702BF4}"/>
            </a:ext>
          </a:extLst>
        </xdr:cNvPr>
        <xdr:cNvGrpSpPr/>
      </xdr:nvGrpSpPr>
      <xdr:grpSpPr>
        <a:xfrm>
          <a:off x="10918589598" y="891205"/>
          <a:ext cx="1031446" cy="515920"/>
          <a:chOff x="11001087516" y="1048871"/>
          <a:chExt cx="944319" cy="477820"/>
        </a:xfrm>
      </xdr:grpSpPr>
      <xdr:sp macro="" textlink="">
        <xdr:nvSpPr>
          <xdr:cNvPr id="7" name="Rectangle: Rounded Corners 6">
            <a:hlinkClick xmlns:r="http://schemas.openxmlformats.org/officeDocument/2006/relationships" r:id="rId5"/>
            <a:extLst>
              <a:ext uri="{FF2B5EF4-FFF2-40B4-BE49-F238E27FC236}">
                <a16:creationId xmlns:a16="http://schemas.microsoft.com/office/drawing/2014/main" id="{1FCC745C-AF73-79D5-BBAE-7DADF9C79FB9}"/>
              </a:ext>
            </a:extLst>
          </xdr:cNvPr>
          <xdr:cNvSpPr/>
        </xdr:nvSpPr>
        <xdr:spPr>
          <a:xfrm>
            <a:off x="11001087516" y="1048871"/>
            <a:ext cx="944319" cy="477820"/>
          </a:xfrm>
          <a:prstGeom prst="roundRect">
            <a:avLst>
              <a:gd name="adj" fmla="val 50000"/>
            </a:avLst>
          </a:prstGeom>
          <a:solidFill>
            <a:srgbClr val="2CF457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1" anchor="ctr"/>
          <a:lstStyle/>
          <a:p>
            <a:pPr algn="r" rtl="1"/>
            <a:r>
              <a:rPr lang="fa-IR" sz="1400">
                <a:solidFill>
                  <a:sysClr val="windowText" lastClr="000000"/>
                </a:solidFill>
                <a:cs typeface="2  Homa" panose="00000400000000000000" pitchFamily="2" charset="-78"/>
              </a:rPr>
              <a:t>ادامه</a:t>
            </a:r>
          </a:p>
        </xdr:txBody>
      </xdr:sp>
      <xdr:pic>
        <xdr:nvPicPr>
          <xdr:cNvPr id="8" name="Picture 7">
            <a:extLst>
              <a:ext uri="{FF2B5EF4-FFF2-40B4-BE49-F238E27FC236}">
                <a16:creationId xmlns:a16="http://schemas.microsoft.com/office/drawing/2014/main" id="{3525E0BD-E286-CBA9-18BE-53A5B948296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0800000">
            <a:off x="11001135971" y="1075766"/>
            <a:ext cx="445993" cy="445993"/>
          </a:xfrm>
          <a:prstGeom prst="rect">
            <a:avLst/>
          </a:prstGeom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402771</xdr:colOff>
      <xdr:row>5</xdr:row>
      <xdr:rowOff>141514</xdr:rowOff>
    </xdr:from>
    <xdr:to>
      <xdr:col>12</xdr:col>
      <xdr:colOff>1012328</xdr:colOff>
      <xdr:row>8</xdr:row>
      <xdr:rowOff>117441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D20640D-EC67-4B38-8B6C-F80A608E475F}"/>
            </a:ext>
          </a:extLst>
        </xdr:cNvPr>
        <xdr:cNvGrpSpPr/>
      </xdr:nvGrpSpPr>
      <xdr:grpSpPr>
        <a:xfrm>
          <a:off x="11141536779" y="1094014"/>
          <a:ext cx="2596200" cy="506606"/>
          <a:chOff x="11000330591" y="1028251"/>
          <a:chExt cx="2371913" cy="498440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30AC8926-BA93-997C-72E4-7DE11ECA24E1}"/>
              </a:ext>
            </a:extLst>
          </xdr:cNvPr>
          <xdr:cNvGrpSpPr/>
        </xdr:nvGrpSpPr>
        <xdr:grpSpPr>
          <a:xfrm>
            <a:off x="11001463126" y="1028251"/>
            <a:ext cx="1239378" cy="477820"/>
            <a:chOff x="11001463126" y="1028251"/>
            <a:chExt cx="1239378" cy="477820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D8791A7D-9D85-1F2F-D18F-64C76F655897}"/>
                </a:ext>
              </a:extLst>
            </xdr:cNvPr>
            <xdr:cNvSpPr/>
          </xdr:nvSpPr>
          <xdr:spPr>
            <a:xfrm>
              <a:off x="11001463126" y="1028251"/>
              <a:ext cx="1239378" cy="477820"/>
            </a:xfrm>
            <a:prstGeom prst="roundRect">
              <a:avLst>
                <a:gd name="adj" fmla="val 50000"/>
              </a:avLst>
            </a:prstGeom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1" anchor="ctr"/>
            <a:lstStyle/>
            <a:p>
              <a:pPr algn="l" rtl="1"/>
              <a:r>
                <a:rPr lang="fa-IR" sz="1400">
                  <a:solidFill>
                    <a:sysClr val="windowText" lastClr="000000"/>
                  </a:solidFill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72F79E37-69D6-8013-C49E-5C496158822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BFDE2D49-2D1C-1CC9-404D-986871F972F2}"/>
              </a:ext>
            </a:extLst>
          </xdr:cNvPr>
          <xdr:cNvGrpSpPr/>
        </xdr:nvGrpSpPr>
        <xdr:grpSpPr>
          <a:xfrm>
            <a:off x="11000330591" y="1048871"/>
            <a:ext cx="944319" cy="477820"/>
            <a:chOff x="11000330591" y="1048871"/>
            <a:chExt cx="944319" cy="477820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09CB1C42-9FFE-32E7-5AE4-9E8D73589984}"/>
                </a:ext>
              </a:extLst>
            </xdr:cNvPr>
            <xdr:cNvSpPr/>
          </xdr:nvSpPr>
          <xdr:spPr>
            <a:xfrm>
              <a:off x="11000330591" y="1048871"/>
              <a:ext cx="944319" cy="477820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1" anchor="ctr"/>
            <a:lstStyle/>
            <a:p>
              <a:pPr algn="r" rtl="1"/>
              <a:r>
                <a:rPr lang="fa-IR" sz="1400">
                  <a:solidFill>
                    <a:sysClr val="windowText" lastClr="000000"/>
                  </a:solidFill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BF1A0FD9-BCA7-0860-65BB-2692715998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144780</xdr:colOff>
      <xdr:row>4</xdr:row>
      <xdr:rowOff>144780</xdr:rowOff>
    </xdr:from>
    <xdr:to>
      <xdr:col>11</xdr:col>
      <xdr:colOff>784817</xdr:colOff>
      <xdr:row>6</xdr:row>
      <xdr:rowOff>186021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DF3B8B7-FEF6-4788-A786-25DDB86ECD55}"/>
            </a:ext>
          </a:extLst>
        </xdr:cNvPr>
        <xdr:cNvGrpSpPr/>
      </xdr:nvGrpSpPr>
      <xdr:grpSpPr>
        <a:xfrm>
          <a:off x="10916284408" y="840105"/>
          <a:ext cx="2592662" cy="536541"/>
          <a:chOff x="11000330591" y="1028251"/>
          <a:chExt cx="2371913" cy="498440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8187A687-74C1-1BD9-14C1-0F10E22C02F4}"/>
              </a:ext>
            </a:extLst>
          </xdr:cNvPr>
          <xdr:cNvGrpSpPr/>
        </xdr:nvGrpSpPr>
        <xdr:grpSpPr>
          <a:xfrm>
            <a:off x="11001463126" y="1028251"/>
            <a:ext cx="1239378" cy="477820"/>
            <a:chOff x="11001463126" y="1028251"/>
            <a:chExt cx="1239378" cy="477820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ECCA38AC-D10A-EC1E-89B5-663F0379E104}"/>
                </a:ext>
              </a:extLst>
            </xdr:cNvPr>
            <xdr:cNvSpPr/>
          </xdr:nvSpPr>
          <xdr:spPr>
            <a:xfrm>
              <a:off x="11001463126" y="1028251"/>
              <a:ext cx="1239378" cy="477820"/>
            </a:xfrm>
            <a:prstGeom prst="roundRect">
              <a:avLst>
                <a:gd name="adj" fmla="val 50000"/>
              </a:avLst>
            </a:prstGeom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1" anchor="ctr"/>
            <a:lstStyle/>
            <a:p>
              <a:pPr algn="l" rtl="1"/>
              <a:r>
                <a:rPr lang="fa-IR" sz="1400">
                  <a:solidFill>
                    <a:sysClr val="windowText" lastClr="000000"/>
                  </a:solidFill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70D40715-B4DD-F59A-6187-931DF753390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DD4BBFDB-E63D-B7FC-5DC0-C49438F2DBC6}"/>
              </a:ext>
            </a:extLst>
          </xdr:cNvPr>
          <xdr:cNvGrpSpPr/>
        </xdr:nvGrpSpPr>
        <xdr:grpSpPr>
          <a:xfrm>
            <a:off x="11000330591" y="1048871"/>
            <a:ext cx="944319" cy="477820"/>
            <a:chOff x="11000330591" y="1048871"/>
            <a:chExt cx="944319" cy="477820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13DB50F7-CFCF-A8DB-312E-93E96AEA0887}"/>
                </a:ext>
              </a:extLst>
            </xdr:cNvPr>
            <xdr:cNvSpPr/>
          </xdr:nvSpPr>
          <xdr:spPr>
            <a:xfrm>
              <a:off x="11000330591" y="1048871"/>
              <a:ext cx="944319" cy="477820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1" anchor="ctr"/>
            <a:lstStyle/>
            <a:p>
              <a:pPr algn="r" rtl="1"/>
              <a:r>
                <a:rPr lang="fa-IR" sz="1400">
                  <a:solidFill>
                    <a:sysClr val="windowText" lastClr="000000"/>
                  </a:solidFill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5AB42085-82B5-BE46-8C32-D61BA5600EE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1402080</xdr:colOff>
      <xdr:row>4</xdr:row>
      <xdr:rowOff>114300</xdr:rowOff>
    </xdr:from>
    <xdr:to>
      <xdr:col>8</xdr:col>
      <xdr:colOff>693377</xdr:colOff>
      <xdr:row>6</xdr:row>
      <xdr:rowOff>201261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B8583A0-F740-4382-9675-9D211CC14079}"/>
            </a:ext>
          </a:extLst>
        </xdr:cNvPr>
        <xdr:cNvGrpSpPr/>
      </xdr:nvGrpSpPr>
      <xdr:grpSpPr>
        <a:xfrm>
          <a:off x="10918328473" y="809625"/>
          <a:ext cx="2586947" cy="487011"/>
          <a:chOff x="11000330591" y="1028251"/>
          <a:chExt cx="2371913" cy="498440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B23F88BC-6885-65F3-1ADE-24B9F1C3AF22}"/>
              </a:ext>
            </a:extLst>
          </xdr:cNvPr>
          <xdr:cNvGrpSpPr/>
        </xdr:nvGrpSpPr>
        <xdr:grpSpPr>
          <a:xfrm>
            <a:off x="11001463126" y="1028251"/>
            <a:ext cx="1239378" cy="477820"/>
            <a:chOff x="11001463126" y="1028251"/>
            <a:chExt cx="1239378" cy="477820"/>
          </a:xfrm>
        </xdr:grpSpPr>
        <xdr:sp macro="" textlink="">
          <xdr:nvSpPr>
            <xdr:cNvPr id="7" name="Rectangle: Rounded Corners 6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3D414FB3-1984-27EA-27FD-3D7D8EABC22B}"/>
                </a:ext>
              </a:extLst>
            </xdr:cNvPr>
            <xdr:cNvSpPr/>
          </xdr:nvSpPr>
          <xdr:spPr>
            <a:xfrm>
              <a:off x="11001463126" y="1028251"/>
              <a:ext cx="1239378" cy="477820"/>
            </a:xfrm>
            <a:prstGeom prst="roundRect">
              <a:avLst>
                <a:gd name="adj" fmla="val 50000"/>
              </a:avLst>
            </a:prstGeom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1" anchor="ctr"/>
            <a:lstStyle/>
            <a:p>
              <a:pPr algn="l" rtl="1"/>
              <a:r>
                <a:rPr lang="fa-IR" sz="1400">
                  <a:solidFill>
                    <a:sysClr val="windowText" lastClr="000000"/>
                  </a:solidFill>
                  <a:cs typeface="2  Homa" panose="00000400000000000000" pitchFamily="2" charset="-78"/>
                </a:rPr>
                <a:t>صفحه قبل</a:t>
              </a:r>
            </a:p>
          </xdr:txBody>
        </xdr:sp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9AEE2207-50F5-9F79-9144-38F55B89D52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2222341" y="1057834"/>
              <a:ext cx="445993" cy="445993"/>
            </a:xfrm>
            <a:prstGeom prst="rect">
              <a:avLst/>
            </a:prstGeom>
          </xdr:spPr>
        </xdr:pic>
      </xdr:grpSp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B972E15B-457E-BD88-2174-1EC5CF7FD613}"/>
              </a:ext>
            </a:extLst>
          </xdr:cNvPr>
          <xdr:cNvGrpSpPr/>
        </xdr:nvGrpSpPr>
        <xdr:grpSpPr>
          <a:xfrm>
            <a:off x="11000330591" y="1048871"/>
            <a:ext cx="944319" cy="477820"/>
            <a:chOff x="11000330591" y="1048871"/>
            <a:chExt cx="944319" cy="477820"/>
          </a:xfrm>
        </xdr:grpSpPr>
        <xdr:sp macro="" textlink="">
          <xdr:nvSpPr>
            <xdr:cNvPr id="5" name="Rectangle: Rounded Corners 4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44A0EE0B-86EA-D0B4-9F82-3AD441357790}"/>
                </a:ext>
              </a:extLst>
            </xdr:cNvPr>
            <xdr:cNvSpPr/>
          </xdr:nvSpPr>
          <xdr:spPr>
            <a:xfrm>
              <a:off x="11000330591" y="1048871"/>
              <a:ext cx="944319" cy="477820"/>
            </a:xfrm>
            <a:prstGeom prst="roundRect">
              <a:avLst>
                <a:gd name="adj" fmla="val 50000"/>
              </a:avLst>
            </a:prstGeom>
            <a:solidFill>
              <a:srgbClr val="2CF457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1" anchor="ctr"/>
            <a:lstStyle/>
            <a:p>
              <a:pPr algn="r" rtl="1"/>
              <a:r>
                <a:rPr lang="fa-IR" sz="1400">
                  <a:solidFill>
                    <a:sysClr val="windowText" lastClr="000000"/>
                  </a:solidFill>
                  <a:cs typeface="2  Homa" panose="00000400000000000000" pitchFamily="2" charset="-78"/>
                </a:rPr>
                <a:t>ادامه</a:t>
              </a:r>
            </a:p>
          </xdr:txBody>
        </xdr:sp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094A3658-0BAE-21A8-E64E-5F84F02A3EA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 rot="10800000">
              <a:off x="11000378737" y="1075766"/>
              <a:ext cx="445993" cy="445993"/>
            </a:xfrm>
            <a:prstGeom prst="rect">
              <a:avLst/>
            </a:prstGeom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A9D5A-C539-4F6C-92ED-5DBE40D78586}">
  <sheetPr codeName="Sheet1"/>
  <dimension ref="A1:B98"/>
  <sheetViews>
    <sheetView rightToLeft="1" topLeftCell="A86" workbookViewId="0">
      <selection activeCell="B90" sqref="B90"/>
    </sheetView>
  </sheetViews>
  <sheetFormatPr defaultColWidth="9" defaultRowHeight="19.5" x14ac:dyDescent="0.5"/>
  <cols>
    <col min="1" max="1" width="18.75" style="129" customWidth="1"/>
    <col min="2" max="2" width="96.875" style="129" bestFit="1" customWidth="1"/>
    <col min="3" max="16384" width="9" style="130"/>
  </cols>
  <sheetData>
    <row r="1" spans="1:2" x14ac:dyDescent="0.5">
      <c r="A1" s="133" t="s">
        <v>82</v>
      </c>
      <c r="B1" s="129" t="s">
        <v>39</v>
      </c>
    </row>
    <row r="2" spans="1:2" x14ac:dyDescent="0.5">
      <c r="A2" s="133"/>
      <c r="B2" s="129" t="s">
        <v>184</v>
      </c>
    </row>
    <row r="3" spans="1:2" x14ac:dyDescent="0.5">
      <c r="A3" s="133" t="s">
        <v>185</v>
      </c>
      <c r="B3" s="129" t="s">
        <v>186</v>
      </c>
    </row>
    <row r="4" spans="1:2" x14ac:dyDescent="0.5">
      <c r="A4" s="133"/>
      <c r="B4" s="129" t="s">
        <v>123</v>
      </c>
    </row>
    <row r="5" spans="1:2" x14ac:dyDescent="0.5">
      <c r="A5" s="133" t="s">
        <v>187</v>
      </c>
      <c r="B5" s="129" t="s">
        <v>188</v>
      </c>
    </row>
    <row r="6" spans="1:2" x14ac:dyDescent="0.5">
      <c r="A6" s="133"/>
      <c r="B6" s="129" t="s">
        <v>189</v>
      </c>
    </row>
    <row r="7" spans="1:2" x14ac:dyDescent="0.5">
      <c r="A7" s="133"/>
      <c r="B7" s="129" t="s">
        <v>190</v>
      </c>
    </row>
    <row r="8" spans="1:2" x14ac:dyDescent="0.5">
      <c r="A8" s="133" t="s">
        <v>191</v>
      </c>
      <c r="B8" s="129" t="s">
        <v>192</v>
      </c>
    </row>
    <row r="9" spans="1:2" x14ac:dyDescent="0.5">
      <c r="A9" s="133"/>
      <c r="B9" s="129" t="s">
        <v>193</v>
      </c>
    </row>
    <row r="10" spans="1:2" x14ac:dyDescent="0.5">
      <c r="A10" s="133"/>
      <c r="B10" s="129" t="s">
        <v>194</v>
      </c>
    </row>
    <row r="11" spans="1:2" x14ac:dyDescent="0.5">
      <c r="A11" s="133"/>
      <c r="B11" s="129" t="s">
        <v>195</v>
      </c>
    </row>
    <row r="12" spans="1:2" x14ac:dyDescent="0.5">
      <c r="A12" s="133"/>
      <c r="B12" s="129" t="s">
        <v>196</v>
      </c>
    </row>
    <row r="13" spans="1:2" x14ac:dyDescent="0.5">
      <c r="A13" s="133"/>
      <c r="B13" s="129" t="s">
        <v>197</v>
      </c>
    </row>
    <row r="14" spans="1:2" x14ac:dyDescent="0.5">
      <c r="A14" s="133"/>
      <c r="B14" s="129" t="s">
        <v>198</v>
      </c>
    </row>
    <row r="15" spans="1:2" x14ac:dyDescent="0.5">
      <c r="A15" s="133"/>
      <c r="B15" s="129" t="s">
        <v>199</v>
      </c>
    </row>
    <row r="16" spans="1:2" x14ac:dyDescent="0.5">
      <c r="A16" s="133" t="s">
        <v>200</v>
      </c>
      <c r="B16" s="129" t="s">
        <v>201</v>
      </c>
    </row>
    <row r="17" spans="1:2" x14ac:dyDescent="0.5">
      <c r="A17" s="133"/>
      <c r="B17" s="129" t="s">
        <v>202</v>
      </c>
    </row>
    <row r="18" spans="1:2" x14ac:dyDescent="0.5">
      <c r="A18" s="133"/>
      <c r="B18" s="129" t="s">
        <v>203</v>
      </c>
    </row>
    <row r="19" spans="1:2" x14ac:dyDescent="0.5">
      <c r="A19" s="133"/>
      <c r="B19" s="129" t="s">
        <v>204</v>
      </c>
    </row>
    <row r="20" spans="1:2" x14ac:dyDescent="0.5">
      <c r="A20" s="133"/>
      <c r="B20" s="129" t="s">
        <v>205</v>
      </c>
    </row>
    <row r="21" spans="1:2" x14ac:dyDescent="0.5">
      <c r="A21" s="133"/>
      <c r="B21" s="129" t="s">
        <v>206</v>
      </c>
    </row>
    <row r="22" spans="1:2" x14ac:dyDescent="0.5">
      <c r="A22" s="133"/>
      <c r="B22" s="129" t="s">
        <v>207</v>
      </c>
    </row>
    <row r="23" spans="1:2" x14ac:dyDescent="0.5">
      <c r="A23" s="133"/>
      <c r="B23" s="129" t="s">
        <v>208</v>
      </c>
    </row>
    <row r="24" spans="1:2" x14ac:dyDescent="0.5">
      <c r="A24" s="133"/>
      <c r="B24" s="129" t="s">
        <v>209</v>
      </c>
    </row>
    <row r="25" spans="1:2" x14ac:dyDescent="0.5">
      <c r="A25" s="133"/>
      <c r="B25" s="129" t="s">
        <v>210</v>
      </c>
    </row>
    <row r="26" spans="1:2" x14ac:dyDescent="0.5">
      <c r="A26" s="133"/>
      <c r="B26" s="129" t="s">
        <v>211</v>
      </c>
    </row>
    <row r="27" spans="1:2" x14ac:dyDescent="0.5">
      <c r="A27" s="133"/>
      <c r="B27" s="129" t="s">
        <v>212</v>
      </c>
    </row>
    <row r="28" spans="1:2" x14ac:dyDescent="0.5">
      <c r="A28" s="133"/>
      <c r="B28" s="129" t="s">
        <v>213</v>
      </c>
    </row>
    <row r="29" spans="1:2" x14ac:dyDescent="0.5">
      <c r="A29" s="133"/>
      <c r="B29" s="129" t="s">
        <v>214</v>
      </c>
    </row>
    <row r="30" spans="1:2" x14ac:dyDescent="0.5">
      <c r="A30" s="133"/>
      <c r="B30" s="129" t="s">
        <v>215</v>
      </c>
    </row>
    <row r="31" spans="1:2" x14ac:dyDescent="0.5">
      <c r="A31" s="133"/>
      <c r="B31" s="129" t="s">
        <v>216</v>
      </c>
    </row>
    <row r="32" spans="1:2" x14ac:dyDescent="0.5">
      <c r="A32" s="133"/>
      <c r="B32" s="129" t="s">
        <v>217</v>
      </c>
    </row>
    <row r="33" spans="1:2" x14ac:dyDescent="0.5">
      <c r="A33" s="133"/>
      <c r="B33" s="129" t="s">
        <v>218</v>
      </c>
    </row>
    <row r="34" spans="1:2" x14ac:dyDescent="0.5">
      <c r="A34" s="133"/>
      <c r="B34" s="129" t="s">
        <v>219</v>
      </c>
    </row>
    <row r="35" spans="1:2" x14ac:dyDescent="0.5">
      <c r="A35" s="133"/>
      <c r="B35" s="129" t="s">
        <v>220</v>
      </c>
    </row>
    <row r="36" spans="1:2" x14ac:dyDescent="0.5">
      <c r="A36" s="133"/>
      <c r="B36" s="129" t="s">
        <v>221</v>
      </c>
    </row>
    <row r="37" spans="1:2" x14ac:dyDescent="0.5">
      <c r="A37" s="133"/>
      <c r="B37" s="129" t="s">
        <v>222</v>
      </c>
    </row>
    <row r="38" spans="1:2" x14ac:dyDescent="0.5">
      <c r="A38" s="133"/>
      <c r="B38" s="129" t="s">
        <v>223</v>
      </c>
    </row>
    <row r="39" spans="1:2" x14ac:dyDescent="0.5">
      <c r="A39" s="133"/>
      <c r="B39" s="129" t="s">
        <v>224</v>
      </c>
    </row>
    <row r="40" spans="1:2" x14ac:dyDescent="0.5">
      <c r="A40" s="133"/>
      <c r="B40" s="129" t="s">
        <v>225</v>
      </c>
    </row>
    <row r="41" spans="1:2" x14ac:dyDescent="0.5">
      <c r="A41" s="133"/>
      <c r="B41" s="129" t="s">
        <v>226</v>
      </c>
    </row>
    <row r="42" spans="1:2" x14ac:dyDescent="0.5">
      <c r="A42" s="133"/>
      <c r="B42" s="129" t="s">
        <v>227</v>
      </c>
    </row>
    <row r="43" spans="1:2" x14ac:dyDescent="0.5">
      <c r="A43" s="133"/>
      <c r="B43" s="129" t="s">
        <v>228</v>
      </c>
    </row>
    <row r="44" spans="1:2" x14ac:dyDescent="0.5">
      <c r="A44" s="133"/>
      <c r="B44" s="129" t="s">
        <v>229</v>
      </c>
    </row>
    <row r="45" spans="1:2" x14ac:dyDescent="0.5">
      <c r="A45" s="133"/>
      <c r="B45" s="129" t="s">
        <v>230</v>
      </c>
    </row>
    <row r="46" spans="1:2" x14ac:dyDescent="0.5">
      <c r="A46" s="133"/>
      <c r="B46" s="129" t="s">
        <v>231</v>
      </c>
    </row>
    <row r="47" spans="1:2" x14ac:dyDescent="0.5">
      <c r="A47" s="133"/>
      <c r="B47" s="129" t="s">
        <v>232</v>
      </c>
    </row>
    <row r="48" spans="1:2" x14ac:dyDescent="0.5">
      <c r="A48" s="133"/>
      <c r="B48" s="129" t="s">
        <v>198</v>
      </c>
    </row>
    <row r="49" spans="1:2" x14ac:dyDescent="0.5">
      <c r="A49" s="133"/>
      <c r="B49" s="129" t="s">
        <v>233</v>
      </c>
    </row>
    <row r="50" spans="1:2" x14ac:dyDescent="0.5">
      <c r="A50" s="133"/>
      <c r="B50" s="129" t="s">
        <v>234</v>
      </c>
    </row>
    <row r="51" spans="1:2" x14ac:dyDescent="0.5">
      <c r="A51" s="133"/>
      <c r="B51" s="129" t="s">
        <v>235</v>
      </c>
    </row>
    <row r="52" spans="1:2" x14ac:dyDescent="0.5">
      <c r="A52" s="133"/>
      <c r="B52" s="129" t="s">
        <v>236</v>
      </c>
    </row>
    <row r="53" spans="1:2" x14ac:dyDescent="0.5">
      <c r="A53" s="133"/>
      <c r="B53" s="129" t="s">
        <v>237</v>
      </c>
    </row>
    <row r="54" spans="1:2" x14ac:dyDescent="0.5">
      <c r="A54" s="133"/>
      <c r="B54" s="129" t="s">
        <v>238</v>
      </c>
    </row>
    <row r="55" spans="1:2" x14ac:dyDescent="0.5">
      <c r="A55" s="133" t="s">
        <v>9</v>
      </c>
      <c r="B55" s="129" t="s">
        <v>38</v>
      </c>
    </row>
    <row r="56" spans="1:2" x14ac:dyDescent="0.5">
      <c r="A56" s="133"/>
      <c r="B56" s="129" t="s">
        <v>299</v>
      </c>
    </row>
    <row r="57" spans="1:2" x14ac:dyDescent="0.5">
      <c r="A57" s="133" t="s">
        <v>86</v>
      </c>
      <c r="B57" s="129" t="s">
        <v>300</v>
      </c>
    </row>
    <row r="58" spans="1:2" x14ac:dyDescent="0.5">
      <c r="A58" s="133"/>
      <c r="B58" s="129" t="s">
        <v>301</v>
      </c>
    </row>
    <row r="59" spans="1:2" x14ac:dyDescent="0.5">
      <c r="A59" s="133" t="s">
        <v>146</v>
      </c>
      <c r="B59" s="129" t="s">
        <v>335</v>
      </c>
    </row>
    <row r="60" spans="1:2" x14ac:dyDescent="0.5">
      <c r="A60" s="133"/>
      <c r="B60" s="129" t="s">
        <v>336</v>
      </c>
    </row>
    <row r="61" spans="1:2" x14ac:dyDescent="0.5">
      <c r="A61" s="133"/>
      <c r="B61" s="129" t="s">
        <v>123</v>
      </c>
    </row>
    <row r="62" spans="1:2" x14ac:dyDescent="0.5">
      <c r="A62" s="133" t="s">
        <v>379</v>
      </c>
      <c r="B62" s="129" t="s">
        <v>375</v>
      </c>
    </row>
    <row r="63" spans="1:2" x14ac:dyDescent="0.5">
      <c r="A63" s="133"/>
      <c r="B63" s="129" t="s">
        <v>376</v>
      </c>
    </row>
    <row r="64" spans="1:2" x14ac:dyDescent="0.5">
      <c r="A64" s="133"/>
      <c r="B64" s="129" t="s">
        <v>377</v>
      </c>
    </row>
    <row r="65" spans="1:2" x14ac:dyDescent="0.5">
      <c r="A65" s="133"/>
      <c r="B65" s="129" t="s">
        <v>378</v>
      </c>
    </row>
    <row r="66" spans="1:2" x14ac:dyDescent="0.5">
      <c r="A66" s="133" t="s">
        <v>363</v>
      </c>
      <c r="B66" s="129" t="s">
        <v>380</v>
      </c>
    </row>
    <row r="67" spans="1:2" x14ac:dyDescent="0.5">
      <c r="A67" s="133"/>
      <c r="B67" s="129" t="s">
        <v>381</v>
      </c>
    </row>
    <row r="68" spans="1:2" x14ac:dyDescent="0.5">
      <c r="A68" s="133"/>
      <c r="B68" s="129" t="s">
        <v>382</v>
      </c>
    </row>
    <row r="69" spans="1:2" x14ac:dyDescent="0.5">
      <c r="A69" s="133"/>
      <c r="B69" s="129" t="s">
        <v>383</v>
      </c>
    </row>
    <row r="70" spans="1:2" x14ac:dyDescent="0.5">
      <c r="A70" s="133"/>
      <c r="B70" s="129" t="s">
        <v>123</v>
      </c>
    </row>
    <row r="71" spans="1:2" x14ac:dyDescent="0.5">
      <c r="A71" s="133" t="s">
        <v>384</v>
      </c>
      <c r="B71" s="129" t="s">
        <v>385</v>
      </c>
    </row>
    <row r="72" spans="1:2" x14ac:dyDescent="0.5">
      <c r="A72" s="133"/>
      <c r="B72" s="129" t="s">
        <v>386</v>
      </c>
    </row>
    <row r="73" spans="1:2" x14ac:dyDescent="0.5">
      <c r="A73" s="133" t="s">
        <v>536</v>
      </c>
      <c r="B73" s="129" t="s">
        <v>537</v>
      </c>
    </row>
    <row r="74" spans="1:2" x14ac:dyDescent="0.5">
      <c r="A74" s="133"/>
      <c r="B74" s="129" t="s">
        <v>538</v>
      </c>
    </row>
    <row r="75" spans="1:2" x14ac:dyDescent="0.5">
      <c r="A75" s="133"/>
      <c r="B75" s="129" t="s">
        <v>539</v>
      </c>
    </row>
    <row r="76" spans="1:2" x14ac:dyDescent="0.5">
      <c r="A76" s="133"/>
      <c r="B76" s="129" t="s">
        <v>540</v>
      </c>
    </row>
    <row r="77" spans="1:2" x14ac:dyDescent="0.5">
      <c r="A77" s="133"/>
      <c r="B77" s="129" t="s">
        <v>541</v>
      </c>
    </row>
    <row r="78" spans="1:2" x14ac:dyDescent="0.5">
      <c r="A78" s="133"/>
      <c r="B78" s="129" t="s">
        <v>542</v>
      </c>
    </row>
    <row r="79" spans="1:2" x14ac:dyDescent="0.5">
      <c r="A79" s="133"/>
      <c r="B79" s="129" t="s">
        <v>543</v>
      </c>
    </row>
    <row r="80" spans="1:2" x14ac:dyDescent="0.5">
      <c r="A80" s="133"/>
      <c r="B80" s="129" t="s">
        <v>544</v>
      </c>
    </row>
    <row r="81" spans="1:2" x14ac:dyDescent="0.5">
      <c r="A81" s="133"/>
      <c r="B81" s="129" t="s">
        <v>123</v>
      </c>
    </row>
    <row r="82" spans="1:2" x14ac:dyDescent="0.5">
      <c r="A82" s="133" t="s">
        <v>554</v>
      </c>
      <c r="B82" s="129" t="s">
        <v>552</v>
      </c>
    </row>
    <row r="83" spans="1:2" x14ac:dyDescent="0.5">
      <c r="A83" s="133"/>
      <c r="B83" s="129" t="s">
        <v>553</v>
      </c>
    </row>
    <row r="84" spans="1:2" x14ac:dyDescent="0.5">
      <c r="A84" s="133" t="s">
        <v>555</v>
      </c>
      <c r="B84" s="129" t="s">
        <v>556</v>
      </c>
    </row>
    <row r="85" spans="1:2" x14ac:dyDescent="0.5">
      <c r="A85" s="133"/>
      <c r="B85" s="129" t="s">
        <v>557</v>
      </c>
    </row>
    <row r="86" spans="1:2" x14ac:dyDescent="0.5">
      <c r="A86" s="133"/>
      <c r="B86" s="129" t="s">
        <v>123</v>
      </c>
    </row>
    <row r="87" spans="1:2" x14ac:dyDescent="0.5">
      <c r="A87" s="133" t="s">
        <v>355</v>
      </c>
      <c r="B87" s="129" t="s">
        <v>47</v>
      </c>
    </row>
    <row r="88" spans="1:2" x14ac:dyDescent="0.5">
      <c r="A88" s="133"/>
      <c r="B88" s="129" t="s">
        <v>123</v>
      </c>
    </row>
    <row r="89" spans="1:2" x14ac:dyDescent="0.5">
      <c r="A89" s="133" t="s">
        <v>564</v>
      </c>
      <c r="B89" s="129" t="s">
        <v>565</v>
      </c>
    </row>
    <row r="90" spans="1:2" x14ac:dyDescent="0.5">
      <c r="A90" s="133"/>
      <c r="B90" s="129" t="s">
        <v>566</v>
      </c>
    </row>
    <row r="91" spans="1:2" x14ac:dyDescent="0.5">
      <c r="A91" s="133"/>
      <c r="B91" s="129" t="s">
        <v>567</v>
      </c>
    </row>
    <row r="92" spans="1:2" x14ac:dyDescent="0.5">
      <c r="A92" s="133"/>
      <c r="B92" s="129" t="s">
        <v>568</v>
      </c>
    </row>
    <row r="93" spans="1:2" x14ac:dyDescent="0.5">
      <c r="A93" s="133" t="s">
        <v>584</v>
      </c>
      <c r="B93" s="129" t="s">
        <v>591</v>
      </c>
    </row>
    <row r="94" spans="1:2" x14ac:dyDescent="0.5">
      <c r="A94" s="133"/>
      <c r="B94" s="129" t="s">
        <v>592</v>
      </c>
    </row>
    <row r="95" spans="1:2" x14ac:dyDescent="0.5">
      <c r="A95" s="133"/>
      <c r="B95" s="129" t="s">
        <v>593</v>
      </c>
    </row>
    <row r="96" spans="1:2" x14ac:dyDescent="0.5">
      <c r="A96" s="133"/>
      <c r="B96" s="129" t="s">
        <v>594</v>
      </c>
    </row>
    <row r="97" spans="1:2" x14ac:dyDescent="0.5">
      <c r="A97" s="133"/>
      <c r="B97" s="129" t="s">
        <v>595</v>
      </c>
    </row>
    <row r="98" spans="1:2" x14ac:dyDescent="0.5">
      <c r="A98" s="133"/>
      <c r="B98" s="129" t="s">
        <v>596</v>
      </c>
    </row>
  </sheetData>
  <mergeCells count="17">
    <mergeCell ref="A55:A56"/>
    <mergeCell ref="A57:A58"/>
    <mergeCell ref="A59:A61"/>
    <mergeCell ref="A1:A2"/>
    <mergeCell ref="A3:A4"/>
    <mergeCell ref="A5:A7"/>
    <mergeCell ref="A8:A15"/>
    <mergeCell ref="A16:A54"/>
    <mergeCell ref="A84:A86"/>
    <mergeCell ref="A87:A88"/>
    <mergeCell ref="A89:A92"/>
    <mergeCell ref="A93:A98"/>
    <mergeCell ref="A62:A65"/>
    <mergeCell ref="A66:A70"/>
    <mergeCell ref="A71:A72"/>
    <mergeCell ref="A73:A81"/>
    <mergeCell ref="A82:A8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DDB17-865B-47DC-A765-74A8F0C7A206}">
  <sheetPr codeName="Sheet10"/>
  <dimension ref="B2:I10"/>
  <sheetViews>
    <sheetView showGridLines="0" rightToLeft="1" workbookViewId="0"/>
  </sheetViews>
  <sheetFormatPr defaultColWidth="8.75" defaultRowHeight="19.5" x14ac:dyDescent="0.5"/>
  <cols>
    <col min="1" max="1" width="8.75" style="31"/>
    <col min="2" max="2" width="10.25" style="31" customWidth="1"/>
    <col min="3" max="3" width="25.125" style="31" customWidth="1"/>
    <col min="4" max="4" width="27" style="31" customWidth="1"/>
    <col min="5" max="5" width="15.25" style="31" customWidth="1"/>
    <col min="6" max="6" width="15.125" style="31" customWidth="1"/>
    <col min="7" max="7" width="15" style="31" customWidth="1"/>
    <col min="8" max="8" width="43.25" style="31" customWidth="1"/>
    <col min="9" max="9" width="13" style="31" customWidth="1"/>
    <col min="10" max="16384" width="8.75" style="31"/>
  </cols>
  <sheetData>
    <row r="2" spans="2:9" ht="18" customHeight="1" x14ac:dyDescent="0.5">
      <c r="B2" s="153" t="s">
        <v>400</v>
      </c>
      <c r="C2" s="153"/>
      <c r="D2" s="153"/>
      <c r="E2" s="153"/>
      <c r="F2" s="153"/>
      <c r="G2" s="153"/>
      <c r="H2" s="153"/>
      <c r="I2" s="153"/>
    </row>
    <row r="3" spans="2:9" ht="1.9" customHeight="1" x14ac:dyDescent="0.5">
      <c r="B3" s="153"/>
      <c r="C3" s="153"/>
      <c r="D3" s="153"/>
      <c r="E3" s="153"/>
      <c r="F3" s="153"/>
      <c r="G3" s="153"/>
      <c r="H3" s="153"/>
      <c r="I3" s="153"/>
    </row>
    <row r="4" spans="2:9" ht="16.149999999999999" customHeight="1" x14ac:dyDescent="0.5">
      <c r="B4" s="153"/>
      <c r="C4" s="153"/>
      <c r="D4" s="153"/>
      <c r="E4" s="153"/>
      <c r="F4" s="153"/>
      <c r="G4" s="153"/>
      <c r="H4" s="153"/>
      <c r="I4" s="153"/>
    </row>
    <row r="5" spans="2:9" customFormat="1" ht="16.149999999999999" customHeight="1" x14ac:dyDescent="0.2"/>
    <row r="6" spans="2:9" customFormat="1" ht="16.149999999999999" customHeight="1" x14ac:dyDescent="0.2"/>
    <row r="7" spans="2:9" customFormat="1" ht="16.149999999999999" customHeight="1" x14ac:dyDescent="0.2"/>
    <row r="8" spans="2:9" customFormat="1" ht="16.149999999999999" customHeight="1" x14ac:dyDescent="0.2"/>
    <row r="9" spans="2:9" ht="57.6" customHeight="1" x14ac:dyDescent="0.5">
      <c r="B9" s="48" t="s">
        <v>73</v>
      </c>
      <c r="C9" s="19" t="s">
        <v>401</v>
      </c>
      <c r="D9" s="48" t="s">
        <v>402</v>
      </c>
      <c r="E9" s="48" t="s">
        <v>367</v>
      </c>
      <c r="F9" s="48" t="s">
        <v>181</v>
      </c>
      <c r="G9" s="48" t="s">
        <v>255</v>
      </c>
      <c r="H9" s="48" t="s">
        <v>256</v>
      </c>
      <c r="I9" s="48" t="s">
        <v>151</v>
      </c>
    </row>
    <row r="10" spans="2:9" ht="36.6" customHeight="1" x14ac:dyDescent="0.5">
      <c r="B10" s="48"/>
      <c r="C10" s="107"/>
      <c r="D10" s="107"/>
      <c r="E10" s="107"/>
      <c r="F10" s="107"/>
      <c r="G10" s="107"/>
      <c r="H10" s="107"/>
      <c r="I10" s="107"/>
    </row>
  </sheetData>
  <mergeCells count="1">
    <mergeCell ref="B2:I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0CF05-32DB-4BB1-9420-FC3D6AC5A0A9}">
  <sheetPr codeName="Sheet11"/>
  <dimension ref="B2:L12"/>
  <sheetViews>
    <sheetView showGridLines="0" rightToLeft="1" zoomScale="90" zoomScaleNormal="90" workbookViewId="0"/>
  </sheetViews>
  <sheetFormatPr defaultColWidth="8.75" defaultRowHeight="20.25" x14ac:dyDescent="0.5"/>
  <cols>
    <col min="1" max="1" width="4.25" style="39" customWidth="1"/>
    <col min="2" max="2" width="17" style="39" customWidth="1"/>
    <col min="3" max="3" width="12.875" style="39" customWidth="1"/>
    <col min="4" max="4" width="13" style="39" customWidth="1"/>
    <col min="5" max="5" width="14.25" style="39" customWidth="1"/>
    <col min="6" max="6" width="28.25" style="39" customWidth="1"/>
    <col min="7" max="7" width="20.75" style="39" customWidth="1"/>
    <col min="8" max="8" width="17.875" style="39" customWidth="1"/>
    <col min="9" max="9" width="15.125" style="39" customWidth="1"/>
    <col min="10" max="10" width="15.25" style="39" customWidth="1"/>
    <col min="11" max="11" width="15.625" style="39" customWidth="1"/>
    <col min="12" max="12" width="22.75" style="39" customWidth="1"/>
    <col min="13" max="16384" width="8.75" style="39"/>
  </cols>
  <sheetData>
    <row r="2" spans="2:12" ht="19.899999999999999" customHeight="1" x14ac:dyDescent="0.5">
      <c r="B2" s="153" t="s">
        <v>400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2:12" ht="19.899999999999999" customHeight="1" x14ac:dyDescent="0.5"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</row>
    <row r="7" spans="2:12" ht="7.9" customHeight="1" x14ac:dyDescent="0.5"/>
    <row r="8" spans="2:12" ht="36.6" customHeight="1" x14ac:dyDescent="0.5">
      <c r="B8" s="177" t="s">
        <v>352</v>
      </c>
      <c r="C8" s="178"/>
      <c r="D8" s="178"/>
      <c r="E8" s="178"/>
      <c r="F8" s="178"/>
      <c r="G8" s="179"/>
      <c r="H8" s="177" t="s">
        <v>351</v>
      </c>
      <c r="I8" s="178"/>
      <c r="J8" s="178"/>
      <c r="K8" s="178"/>
      <c r="L8" s="179"/>
    </row>
    <row r="9" spans="2:12" ht="43.15" customHeight="1" x14ac:dyDescent="0.5">
      <c r="B9" s="175" t="s">
        <v>354</v>
      </c>
      <c r="C9" s="177" t="s">
        <v>403</v>
      </c>
      <c r="D9" s="178"/>
      <c r="E9" s="179"/>
      <c r="F9" s="176" t="s">
        <v>404</v>
      </c>
      <c r="G9" s="175" t="s">
        <v>151</v>
      </c>
      <c r="H9" s="175" t="s">
        <v>354</v>
      </c>
      <c r="I9" s="177" t="s">
        <v>405</v>
      </c>
      <c r="J9" s="178"/>
      <c r="K9" s="179"/>
      <c r="L9" s="180" t="s">
        <v>151</v>
      </c>
    </row>
    <row r="10" spans="2:12" ht="43.15" customHeight="1" x14ac:dyDescent="0.5">
      <c r="B10" s="175"/>
      <c r="C10" s="63" t="s">
        <v>406</v>
      </c>
      <c r="D10" s="63" t="s">
        <v>355</v>
      </c>
      <c r="E10" s="63" t="s">
        <v>407</v>
      </c>
      <c r="F10" s="176"/>
      <c r="G10" s="175"/>
      <c r="H10" s="175"/>
      <c r="I10" s="63" t="s">
        <v>406</v>
      </c>
      <c r="J10" s="63" t="s">
        <v>355</v>
      </c>
      <c r="K10" s="63" t="s">
        <v>407</v>
      </c>
      <c r="L10" s="181"/>
    </row>
    <row r="11" spans="2:12" ht="33.6" customHeight="1" x14ac:dyDescent="0.5"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</row>
    <row r="12" spans="2:12" ht="21" customHeight="1" x14ac:dyDescent="0.5">
      <c r="B12" s="110" t="s">
        <v>16</v>
      </c>
      <c r="C12" s="110">
        <v>0</v>
      </c>
      <c r="D12" s="109"/>
      <c r="E12" s="110">
        <v>0</v>
      </c>
      <c r="F12" s="110">
        <v>0</v>
      </c>
      <c r="G12" s="109"/>
      <c r="H12" s="110" t="s">
        <v>16</v>
      </c>
      <c r="I12" s="110">
        <v>0</v>
      </c>
      <c r="J12" s="109"/>
      <c r="K12" s="110">
        <v>0</v>
      </c>
      <c r="L12" s="109"/>
    </row>
  </sheetData>
  <mergeCells count="10">
    <mergeCell ref="B2:L3"/>
    <mergeCell ref="H9:H10"/>
    <mergeCell ref="G9:G10"/>
    <mergeCell ref="F9:F10"/>
    <mergeCell ref="B9:B10"/>
    <mergeCell ref="B8:G8"/>
    <mergeCell ref="H8:L8"/>
    <mergeCell ref="I9:K9"/>
    <mergeCell ref="C9:E9"/>
    <mergeCell ref="L9:L1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B1:J18"/>
  <sheetViews>
    <sheetView showGridLines="0" rightToLeft="1" zoomScale="90" zoomScaleNormal="90" workbookViewId="0"/>
  </sheetViews>
  <sheetFormatPr defaultRowHeight="14.25" x14ac:dyDescent="0.2"/>
  <cols>
    <col min="1" max="1" width="4.125" customWidth="1"/>
    <col min="2" max="2" width="20" customWidth="1"/>
    <col min="3" max="3" width="24.25" customWidth="1"/>
    <col min="4" max="4" width="20.375" customWidth="1"/>
    <col min="5" max="5" width="27.75" customWidth="1"/>
    <col min="6" max="6" width="17.25" customWidth="1"/>
    <col min="7" max="7" width="24.375" customWidth="1"/>
    <col min="8" max="8" width="20.625" customWidth="1"/>
    <col min="9" max="9" width="17.625" customWidth="1"/>
    <col min="10" max="10" width="24.75" customWidth="1"/>
  </cols>
  <sheetData>
    <row r="1" spans="2:10" ht="15" customHeight="1" x14ac:dyDescent="0.2"/>
    <row r="2" spans="2:10" ht="33.6" customHeight="1" x14ac:dyDescent="0.2">
      <c r="B2" s="153" t="s">
        <v>296</v>
      </c>
      <c r="C2" s="153"/>
      <c r="D2" s="153"/>
      <c r="E2" s="153"/>
      <c r="F2" s="153"/>
      <c r="G2" s="153"/>
      <c r="H2" s="153"/>
      <c r="I2" s="153"/>
      <c r="J2" s="153"/>
    </row>
    <row r="7" spans="2:10" ht="4.1500000000000004" customHeight="1" x14ac:dyDescent="0.2"/>
    <row r="8" spans="2:10" ht="34.15" customHeight="1" x14ac:dyDescent="0.2">
      <c r="B8" s="171" t="s">
        <v>65</v>
      </c>
      <c r="C8" s="172" t="s">
        <v>408</v>
      </c>
      <c r="D8" s="174"/>
      <c r="E8" s="174"/>
      <c r="F8" s="174"/>
      <c r="G8" s="174"/>
      <c r="H8" s="174"/>
      <c r="I8" s="173"/>
      <c r="J8" s="171" t="s">
        <v>71</v>
      </c>
    </row>
    <row r="9" spans="2:10" ht="57" customHeight="1" x14ac:dyDescent="0.2">
      <c r="B9" s="171"/>
      <c r="C9" s="48" t="s">
        <v>66</v>
      </c>
      <c r="D9" s="48" t="s">
        <v>297</v>
      </c>
      <c r="E9" s="19" t="s">
        <v>67</v>
      </c>
      <c r="F9" s="48" t="s">
        <v>68</v>
      </c>
      <c r="G9" s="48" t="s">
        <v>72</v>
      </c>
      <c r="H9" s="48" t="s">
        <v>69</v>
      </c>
      <c r="I9" s="48" t="s">
        <v>70</v>
      </c>
      <c r="J9" s="171"/>
    </row>
    <row r="10" spans="2:10" ht="28.5" customHeight="1" x14ac:dyDescent="0.2">
      <c r="B10" s="14" t="s">
        <v>409</v>
      </c>
      <c r="C10" s="51">
        <v>0</v>
      </c>
      <c r="D10" s="51">
        <v>0</v>
      </c>
      <c r="E10" s="51">
        <v>0</v>
      </c>
      <c r="F10" s="51">
        <v>5</v>
      </c>
      <c r="G10" s="52">
        <f>C10+D10+F10-E10</f>
        <v>5</v>
      </c>
      <c r="H10" s="51">
        <v>1</v>
      </c>
      <c r="I10" s="52">
        <f>G10-H10</f>
        <v>4</v>
      </c>
      <c r="J10" s="51"/>
    </row>
    <row r="11" spans="2:10" ht="27.75" customHeight="1" x14ac:dyDescent="0.2">
      <c r="B11" s="40" t="s">
        <v>410</v>
      </c>
      <c r="C11" s="51"/>
      <c r="D11" s="51"/>
      <c r="E11" s="51"/>
      <c r="F11" s="51"/>
      <c r="G11" s="52">
        <f t="shared" ref="G11:G17" si="0">C11+D11+F11-E11</f>
        <v>0</v>
      </c>
      <c r="H11" s="51"/>
      <c r="I11" s="52">
        <f t="shared" ref="I11:I17" si="1">G11-H11</f>
        <v>0</v>
      </c>
      <c r="J11" s="51"/>
    </row>
    <row r="12" spans="2:10" ht="31.5" customHeight="1" x14ac:dyDescent="0.2">
      <c r="B12" s="14" t="s">
        <v>411</v>
      </c>
      <c r="C12" s="51"/>
      <c r="D12" s="51"/>
      <c r="E12" s="51"/>
      <c r="F12" s="51"/>
      <c r="G12" s="52">
        <f t="shared" si="0"/>
        <v>0</v>
      </c>
      <c r="H12" s="51"/>
      <c r="I12" s="52">
        <f t="shared" si="1"/>
        <v>0</v>
      </c>
      <c r="J12" s="51"/>
    </row>
    <row r="13" spans="2:10" ht="30" customHeight="1" x14ac:dyDescent="0.2">
      <c r="B13" s="40" t="s">
        <v>412</v>
      </c>
      <c r="C13" s="51"/>
      <c r="D13" s="51"/>
      <c r="E13" s="51"/>
      <c r="F13" s="51"/>
      <c r="G13" s="52">
        <f t="shared" si="0"/>
        <v>0</v>
      </c>
      <c r="H13" s="51"/>
      <c r="I13" s="52">
        <f t="shared" si="1"/>
        <v>0</v>
      </c>
      <c r="J13" s="51"/>
    </row>
    <row r="14" spans="2:10" ht="30" customHeight="1" x14ac:dyDescent="0.2">
      <c r="B14" s="14" t="s">
        <v>413</v>
      </c>
      <c r="C14" s="51"/>
      <c r="D14" s="51"/>
      <c r="E14" s="51"/>
      <c r="F14" s="51"/>
      <c r="G14" s="52">
        <f t="shared" si="0"/>
        <v>0</v>
      </c>
      <c r="H14" s="51"/>
      <c r="I14" s="52">
        <f t="shared" si="1"/>
        <v>0</v>
      </c>
      <c r="J14" s="51"/>
    </row>
    <row r="15" spans="2:10" ht="30.75" customHeight="1" x14ac:dyDescent="0.2">
      <c r="B15" s="40" t="s">
        <v>414</v>
      </c>
      <c r="C15" s="51"/>
      <c r="D15" s="51"/>
      <c r="E15" s="51"/>
      <c r="F15" s="51"/>
      <c r="G15" s="52">
        <f t="shared" si="0"/>
        <v>0</v>
      </c>
      <c r="H15" s="51"/>
      <c r="I15" s="52">
        <f t="shared" si="1"/>
        <v>0</v>
      </c>
      <c r="J15" s="51"/>
    </row>
    <row r="16" spans="2:10" ht="33" customHeight="1" x14ac:dyDescent="0.2">
      <c r="B16" s="14" t="s">
        <v>415</v>
      </c>
      <c r="C16" s="51"/>
      <c r="D16" s="51"/>
      <c r="E16" s="51"/>
      <c r="F16" s="51"/>
      <c r="G16" s="52">
        <f t="shared" si="0"/>
        <v>0</v>
      </c>
      <c r="H16" s="51"/>
      <c r="I16" s="52">
        <f t="shared" si="1"/>
        <v>0</v>
      </c>
      <c r="J16" s="51"/>
    </row>
    <row r="17" spans="2:10" ht="30" customHeight="1" x14ac:dyDescent="0.2">
      <c r="B17" s="40" t="s">
        <v>416</v>
      </c>
      <c r="C17" s="51"/>
      <c r="D17" s="51"/>
      <c r="E17" s="51"/>
      <c r="F17" s="51"/>
      <c r="G17" s="52">
        <f t="shared" si="0"/>
        <v>0</v>
      </c>
      <c r="H17" s="51"/>
      <c r="I17" s="52">
        <f t="shared" si="1"/>
        <v>0</v>
      </c>
      <c r="J17" s="51"/>
    </row>
    <row r="18" spans="2:10" ht="30" customHeight="1" x14ac:dyDescent="0.2">
      <c r="B18" s="30" t="s">
        <v>16</v>
      </c>
      <c r="C18" s="53">
        <f t="shared" ref="C18:J18" si="2">SUM(C10:C17)</f>
        <v>0</v>
      </c>
      <c r="D18" s="53">
        <f t="shared" si="2"/>
        <v>0</v>
      </c>
      <c r="E18" s="53">
        <f t="shared" si="2"/>
        <v>0</v>
      </c>
      <c r="F18" s="53">
        <f t="shared" si="2"/>
        <v>5</v>
      </c>
      <c r="G18" s="53">
        <f t="shared" si="2"/>
        <v>5</v>
      </c>
      <c r="H18" s="53">
        <f t="shared" si="2"/>
        <v>1</v>
      </c>
      <c r="I18" s="53">
        <f t="shared" si="2"/>
        <v>4</v>
      </c>
      <c r="J18" s="53">
        <f t="shared" si="2"/>
        <v>0</v>
      </c>
    </row>
  </sheetData>
  <mergeCells count="4">
    <mergeCell ref="B8:B9"/>
    <mergeCell ref="J8:J9"/>
    <mergeCell ref="C8:I8"/>
    <mergeCell ref="B2:J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3"/>
  <dimension ref="B1:I10"/>
  <sheetViews>
    <sheetView showGridLines="0" rightToLeft="1" zoomScale="93" zoomScaleNormal="93" workbookViewId="0"/>
  </sheetViews>
  <sheetFormatPr defaultRowHeight="14.25" x14ac:dyDescent="0.2"/>
  <cols>
    <col min="1" max="1" width="4.125" customWidth="1"/>
    <col min="2" max="2" width="10.25" customWidth="1"/>
    <col min="3" max="3" width="18.875" customWidth="1"/>
    <col min="4" max="4" width="30.25" customWidth="1"/>
    <col min="5" max="5" width="22.75" customWidth="1"/>
    <col min="6" max="6" width="27.375" customWidth="1"/>
    <col min="7" max="7" width="32.875" customWidth="1"/>
    <col min="8" max="8" width="27.875" customWidth="1"/>
    <col min="9" max="9" width="16.75" customWidth="1"/>
  </cols>
  <sheetData>
    <row r="1" spans="2:9" ht="15.6" customHeight="1" x14ac:dyDescent="0.2"/>
    <row r="2" spans="2:9" ht="31.9" customHeight="1" x14ac:dyDescent="0.2">
      <c r="B2" s="165" t="s">
        <v>298</v>
      </c>
      <c r="C2" s="182"/>
      <c r="D2" s="182"/>
      <c r="E2" s="182"/>
      <c r="F2" s="182"/>
      <c r="G2" s="182"/>
      <c r="H2" s="182"/>
      <c r="I2" s="182"/>
    </row>
    <row r="7" spans="2:9" ht="8.4499999999999993" customHeight="1" x14ac:dyDescent="0.2"/>
    <row r="8" spans="2:9" ht="53.45" customHeight="1" x14ac:dyDescent="0.2">
      <c r="B8" s="48" t="s">
        <v>73</v>
      </c>
      <c r="C8" s="48" t="s">
        <v>74</v>
      </c>
      <c r="D8" s="48" t="s">
        <v>79</v>
      </c>
      <c r="E8" s="48" t="s">
        <v>77</v>
      </c>
      <c r="F8" s="19" t="s">
        <v>75</v>
      </c>
      <c r="G8" s="48" t="s">
        <v>76</v>
      </c>
      <c r="H8" s="48" t="s">
        <v>78</v>
      </c>
      <c r="I8" s="48" t="s">
        <v>151</v>
      </c>
    </row>
    <row r="9" spans="2:9" ht="40.15" customHeight="1" x14ac:dyDescent="0.2">
      <c r="B9" s="49"/>
      <c r="C9" s="55"/>
      <c r="D9" s="55"/>
      <c r="E9" s="50">
        <v>5</v>
      </c>
      <c r="F9" s="50">
        <v>1</v>
      </c>
      <c r="G9" s="55">
        <f>E9-F9</f>
        <v>4</v>
      </c>
      <c r="H9" s="50"/>
      <c r="I9" s="57"/>
    </row>
    <row r="10" spans="2:9" ht="34.15" customHeight="1" x14ac:dyDescent="0.2">
      <c r="B10" s="183" t="s">
        <v>16</v>
      </c>
      <c r="C10" s="184"/>
      <c r="D10" s="185"/>
      <c r="E10" s="54">
        <v>0</v>
      </c>
      <c r="F10" s="54">
        <v>0</v>
      </c>
      <c r="G10" s="54">
        <v>0</v>
      </c>
      <c r="H10" s="54"/>
      <c r="I10" s="56"/>
    </row>
  </sheetData>
  <mergeCells count="2">
    <mergeCell ref="B2:I2"/>
    <mergeCell ref="B10:D10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4"/>
  <dimension ref="B1:P15"/>
  <sheetViews>
    <sheetView showGridLines="0" rightToLeft="1" zoomScale="70" zoomScaleNormal="70" workbookViewId="0"/>
  </sheetViews>
  <sheetFormatPr defaultRowHeight="14.25" x14ac:dyDescent="0.2"/>
  <cols>
    <col min="1" max="1" width="4.25" customWidth="1"/>
    <col min="2" max="2" width="15.875" customWidth="1"/>
    <col min="3" max="3" width="17" customWidth="1"/>
    <col min="4" max="4" width="17.75" customWidth="1"/>
    <col min="5" max="5" width="18" customWidth="1"/>
    <col min="6" max="6" width="15.375" customWidth="1"/>
    <col min="7" max="7" width="19.125" customWidth="1"/>
    <col min="8" max="8" width="18.125" customWidth="1"/>
    <col min="9" max="9" width="16" customWidth="1"/>
    <col min="10" max="10" width="18.25" customWidth="1"/>
    <col min="11" max="11" width="21.625" customWidth="1"/>
    <col min="12" max="12" width="16.125" customWidth="1"/>
    <col min="13" max="13" width="15.375" customWidth="1"/>
    <col min="14" max="14" width="24.25" customWidth="1"/>
  </cols>
  <sheetData>
    <row r="1" spans="2:16" ht="16.149999999999999" customHeight="1" x14ac:dyDescent="0.2"/>
    <row r="2" spans="2:16" ht="25.9" customHeight="1" x14ac:dyDescent="0.2">
      <c r="B2" s="165" t="s">
        <v>304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8" spans="2:16" ht="46.9" customHeight="1" x14ac:dyDescent="0.2">
      <c r="B8" s="175" t="s">
        <v>9</v>
      </c>
      <c r="C8" s="175" t="s">
        <v>80</v>
      </c>
      <c r="D8" s="176" t="s">
        <v>81</v>
      </c>
      <c r="E8" s="175" t="s">
        <v>82</v>
      </c>
      <c r="F8" s="176" t="s">
        <v>83</v>
      </c>
      <c r="G8" s="175" t="s">
        <v>84</v>
      </c>
      <c r="H8" s="175" t="s">
        <v>85</v>
      </c>
      <c r="I8" s="175" t="s">
        <v>86</v>
      </c>
      <c r="J8" s="192" t="s">
        <v>87</v>
      </c>
      <c r="K8" s="175" t="s">
        <v>88</v>
      </c>
      <c r="L8" s="175"/>
      <c r="M8" s="175"/>
      <c r="N8" s="175" t="s">
        <v>417</v>
      </c>
      <c r="O8" s="188" t="s">
        <v>151</v>
      </c>
      <c r="P8" s="189"/>
    </row>
    <row r="9" spans="2:16" ht="84.6" customHeight="1" x14ac:dyDescent="0.2">
      <c r="B9" s="175"/>
      <c r="C9" s="175"/>
      <c r="D9" s="176"/>
      <c r="E9" s="175"/>
      <c r="F9" s="176"/>
      <c r="G9" s="175"/>
      <c r="H9" s="175"/>
      <c r="I9" s="175"/>
      <c r="J9" s="193"/>
      <c r="K9" s="63" t="s">
        <v>183</v>
      </c>
      <c r="L9" s="63" t="s">
        <v>418</v>
      </c>
      <c r="M9" s="63" t="s">
        <v>419</v>
      </c>
      <c r="N9" s="175"/>
      <c r="O9" s="190"/>
      <c r="P9" s="191"/>
    </row>
    <row r="10" spans="2:16" ht="37.9" customHeight="1" x14ac:dyDescent="0.2">
      <c r="B10" s="58"/>
      <c r="C10" s="58"/>
      <c r="D10" s="58"/>
      <c r="E10" s="58"/>
      <c r="F10" s="58"/>
      <c r="G10" s="59"/>
      <c r="H10" s="58"/>
      <c r="I10" s="58"/>
      <c r="J10" s="58"/>
      <c r="K10" s="58"/>
      <c r="L10" s="58"/>
      <c r="M10" s="58"/>
      <c r="N10" s="60"/>
      <c r="O10" s="194"/>
      <c r="P10" s="195"/>
    </row>
    <row r="11" spans="2:16" ht="37.9" customHeight="1" x14ac:dyDescent="0.2">
      <c r="B11" s="171" t="s">
        <v>420</v>
      </c>
      <c r="C11" s="171"/>
      <c r="D11" s="171"/>
      <c r="E11" s="171"/>
      <c r="F11" s="171"/>
      <c r="G11" s="171"/>
      <c r="H11" s="171"/>
      <c r="I11" s="171"/>
      <c r="J11" s="58">
        <v>10</v>
      </c>
      <c r="K11" s="58">
        <v>1</v>
      </c>
      <c r="L11" s="58"/>
      <c r="M11" s="58"/>
      <c r="N11" s="60"/>
      <c r="O11" s="187"/>
      <c r="P11" s="187"/>
    </row>
    <row r="12" spans="2:16" ht="37.9" customHeight="1" x14ac:dyDescent="0.2">
      <c r="B12" s="171" t="s">
        <v>421</v>
      </c>
      <c r="C12" s="171"/>
      <c r="D12" s="171"/>
      <c r="E12" s="171"/>
      <c r="F12" s="171"/>
      <c r="G12" s="171"/>
      <c r="H12" s="171"/>
      <c r="I12" s="171"/>
      <c r="J12" s="58">
        <v>5</v>
      </c>
      <c r="K12" s="58">
        <v>1</v>
      </c>
      <c r="L12" s="58"/>
      <c r="M12" s="58"/>
      <c r="N12" s="60">
        <v>130</v>
      </c>
      <c r="O12" s="187"/>
      <c r="P12" s="187"/>
    </row>
    <row r="13" spans="2:16" ht="37.9" customHeight="1" x14ac:dyDescent="0.2">
      <c r="B13" s="186" t="s">
        <v>422</v>
      </c>
      <c r="C13" s="186"/>
      <c r="D13" s="186"/>
      <c r="E13" s="186"/>
      <c r="F13" s="186"/>
      <c r="G13" s="186"/>
      <c r="H13" s="186"/>
      <c r="I13" s="186"/>
      <c r="J13" s="61">
        <f>J11</f>
        <v>10</v>
      </c>
      <c r="K13" s="61">
        <f t="shared" ref="K13:N13" si="0">K11</f>
        <v>1</v>
      </c>
      <c r="L13" s="61">
        <f t="shared" si="0"/>
        <v>0</v>
      </c>
      <c r="M13" s="61">
        <f t="shared" si="0"/>
        <v>0</v>
      </c>
      <c r="N13" s="61">
        <f t="shared" si="0"/>
        <v>0</v>
      </c>
      <c r="O13" s="187"/>
      <c r="P13" s="187"/>
    </row>
    <row r="14" spans="2:16" ht="37.9" customHeight="1" x14ac:dyDescent="0.2">
      <c r="B14" s="186" t="s">
        <v>423</v>
      </c>
      <c r="C14" s="186"/>
      <c r="D14" s="186"/>
      <c r="E14" s="186"/>
      <c r="F14" s="186"/>
      <c r="G14" s="186"/>
      <c r="H14" s="186"/>
      <c r="I14" s="186"/>
      <c r="J14" s="61">
        <f>J12</f>
        <v>5</v>
      </c>
      <c r="K14" s="61">
        <f t="shared" ref="K14:N14" si="1">K12</f>
        <v>1</v>
      </c>
      <c r="L14" s="61">
        <f t="shared" si="1"/>
        <v>0</v>
      </c>
      <c r="M14" s="61">
        <f t="shared" si="1"/>
        <v>0</v>
      </c>
      <c r="N14" s="61">
        <f t="shared" si="1"/>
        <v>130</v>
      </c>
      <c r="O14" s="187"/>
      <c r="P14" s="187"/>
    </row>
    <row r="15" spans="2:16" ht="37.9" customHeight="1" x14ac:dyDescent="0.2">
      <c r="B15" s="186" t="s">
        <v>89</v>
      </c>
      <c r="C15" s="186"/>
      <c r="D15" s="186"/>
      <c r="E15" s="186"/>
      <c r="F15" s="186"/>
      <c r="G15" s="186"/>
      <c r="H15" s="186"/>
      <c r="I15" s="186"/>
      <c r="J15" s="61">
        <f>J13+J14</f>
        <v>15</v>
      </c>
      <c r="K15" s="61">
        <f t="shared" ref="K15:N15" si="2">K13+K14</f>
        <v>2</v>
      </c>
      <c r="L15" s="61">
        <f t="shared" si="2"/>
        <v>0</v>
      </c>
      <c r="M15" s="61">
        <f t="shared" si="2"/>
        <v>0</v>
      </c>
      <c r="N15" s="61">
        <f t="shared" si="2"/>
        <v>130</v>
      </c>
      <c r="O15" s="187"/>
      <c r="P15" s="187"/>
    </row>
  </sheetData>
  <mergeCells count="24">
    <mergeCell ref="B2:P2"/>
    <mergeCell ref="O11:P11"/>
    <mergeCell ref="O12:P12"/>
    <mergeCell ref="O13:P13"/>
    <mergeCell ref="B11:I11"/>
    <mergeCell ref="I8:I9"/>
    <mergeCell ref="H8:H9"/>
    <mergeCell ref="G8:G9"/>
    <mergeCell ref="F8:F9"/>
    <mergeCell ref="E8:E9"/>
    <mergeCell ref="D8:D9"/>
    <mergeCell ref="B12:I12"/>
    <mergeCell ref="B13:I13"/>
    <mergeCell ref="B14:I14"/>
    <mergeCell ref="B15:I15"/>
    <mergeCell ref="C8:C9"/>
    <mergeCell ref="B8:B9"/>
    <mergeCell ref="O14:P14"/>
    <mergeCell ref="O15:P15"/>
    <mergeCell ref="O8:P9"/>
    <mergeCell ref="J8:J9"/>
    <mergeCell ref="K8:M8"/>
    <mergeCell ref="N8:N9"/>
    <mergeCell ref="O10:P10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F9FD301-14BE-42F2-A01C-1DAD37810E19}">
          <x14:formula1>
            <xm:f>سورس!$B$55:$B$56</xm:f>
          </x14:formula1>
          <xm:sqref>B10</xm:sqref>
        </x14:dataValidation>
        <x14:dataValidation type="list" allowBlank="1" showInputMessage="1" showErrorMessage="1" xr:uid="{385969BE-C731-4CED-88B1-D1E3829D98BB}">
          <x14:formula1>
            <xm:f>سورس!$B$1:$B$2</xm:f>
          </x14:formula1>
          <xm:sqref>E10</xm:sqref>
        </x14:dataValidation>
        <x14:dataValidation type="list" allowBlank="1" showInputMessage="1" showErrorMessage="1" xr:uid="{7D2B5D14-F9C1-4853-914A-8071651C580A}">
          <x14:formula1>
            <xm:f>سورس!$B$57:$B$58</xm:f>
          </x14:formula1>
          <xm:sqref>I10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5"/>
  <dimension ref="B2:H20"/>
  <sheetViews>
    <sheetView showGridLines="0" rightToLeft="1" workbookViewId="0"/>
  </sheetViews>
  <sheetFormatPr defaultRowHeight="14.25" x14ac:dyDescent="0.2"/>
  <cols>
    <col min="2" max="2" width="8.75" customWidth="1"/>
    <col min="3" max="3" width="90.875" customWidth="1"/>
    <col min="4" max="4" width="31.625" customWidth="1"/>
  </cols>
  <sheetData>
    <row r="2" spans="2:8" ht="25.5" x14ac:dyDescent="0.2">
      <c r="B2" s="165" t="s">
        <v>302</v>
      </c>
      <c r="C2" s="165"/>
      <c r="D2" s="165"/>
      <c r="E2" s="165"/>
      <c r="F2" s="165"/>
      <c r="G2" s="165"/>
      <c r="H2" s="165"/>
    </row>
    <row r="6" spans="2:8" ht="7.9" customHeight="1" x14ac:dyDescent="0.2"/>
    <row r="7" spans="2:8" ht="34.9" customHeight="1" x14ac:dyDescent="0.2">
      <c r="B7" s="63" t="s">
        <v>73</v>
      </c>
      <c r="C7" s="63" t="s">
        <v>12</v>
      </c>
      <c r="D7" s="63" t="s">
        <v>90</v>
      </c>
    </row>
    <row r="8" spans="2:8" ht="29.25" customHeight="1" x14ac:dyDescent="0.2">
      <c r="B8" s="64">
        <v>1</v>
      </c>
      <c r="C8" s="36" t="s">
        <v>91</v>
      </c>
      <c r="D8" s="65">
        <v>10</v>
      </c>
    </row>
    <row r="9" spans="2:8" ht="30.75" customHeight="1" x14ac:dyDescent="0.2">
      <c r="B9" s="64">
        <v>2</v>
      </c>
      <c r="C9" s="46" t="s">
        <v>92</v>
      </c>
      <c r="D9" s="65">
        <v>2</v>
      </c>
    </row>
    <row r="10" spans="2:8" ht="29.25" customHeight="1" x14ac:dyDescent="0.2">
      <c r="B10" s="64">
        <v>3</v>
      </c>
      <c r="C10" s="36" t="s">
        <v>93</v>
      </c>
      <c r="D10" s="65">
        <v>3</v>
      </c>
    </row>
    <row r="11" spans="2:8" ht="29.25" customHeight="1" x14ac:dyDescent="0.2">
      <c r="B11" s="64">
        <v>4</v>
      </c>
      <c r="C11" s="66" t="s">
        <v>94</v>
      </c>
      <c r="D11" s="67">
        <f>D8+D9+D10</f>
        <v>15</v>
      </c>
    </row>
    <row r="12" spans="2:8" ht="29.25" customHeight="1" x14ac:dyDescent="0.2">
      <c r="B12" s="64"/>
      <c r="C12" s="36" t="s">
        <v>303</v>
      </c>
      <c r="D12" s="65">
        <v>1</v>
      </c>
    </row>
    <row r="13" spans="2:8" ht="29.25" customHeight="1" x14ac:dyDescent="0.2">
      <c r="B13" s="64">
        <v>5</v>
      </c>
      <c r="C13" s="36" t="s">
        <v>101</v>
      </c>
      <c r="D13" s="65">
        <v>2</v>
      </c>
    </row>
    <row r="14" spans="2:8" ht="28.5" customHeight="1" x14ac:dyDescent="0.2">
      <c r="B14" s="64">
        <v>6</v>
      </c>
      <c r="C14" s="66" t="s">
        <v>95</v>
      </c>
      <c r="D14" s="67">
        <f>D11+D12-D13</f>
        <v>14</v>
      </c>
    </row>
    <row r="15" spans="2:8" ht="27.75" customHeight="1" x14ac:dyDescent="0.2">
      <c r="B15" s="64">
        <v>7</v>
      </c>
      <c r="C15" s="36" t="s">
        <v>96</v>
      </c>
      <c r="D15" s="65">
        <v>3</v>
      </c>
    </row>
    <row r="16" spans="2:8" ht="29.25" customHeight="1" x14ac:dyDescent="0.2">
      <c r="B16" s="64">
        <v>8</v>
      </c>
      <c r="C16" s="46" t="s">
        <v>97</v>
      </c>
      <c r="D16" s="65">
        <v>3</v>
      </c>
    </row>
    <row r="17" spans="2:4" ht="28.5" customHeight="1" x14ac:dyDescent="0.2">
      <c r="B17" s="64">
        <v>9</v>
      </c>
      <c r="C17" s="66" t="s">
        <v>98</v>
      </c>
      <c r="D17" s="67">
        <f>D14+D15+D16</f>
        <v>20</v>
      </c>
    </row>
    <row r="18" spans="2:4" ht="28.5" customHeight="1" x14ac:dyDescent="0.2">
      <c r="B18" s="64">
        <v>10</v>
      </c>
      <c r="C18" s="46" t="s">
        <v>102</v>
      </c>
      <c r="D18" s="65">
        <v>3</v>
      </c>
    </row>
    <row r="19" spans="2:4" ht="27.75" customHeight="1" x14ac:dyDescent="0.2">
      <c r="B19" s="64">
        <v>11</v>
      </c>
      <c r="C19" s="36" t="s">
        <v>99</v>
      </c>
      <c r="D19" s="65">
        <v>1</v>
      </c>
    </row>
    <row r="20" spans="2:4" ht="28.5" customHeight="1" x14ac:dyDescent="0.2">
      <c r="B20" s="64">
        <v>12</v>
      </c>
      <c r="C20" s="66" t="s">
        <v>100</v>
      </c>
      <c r="D20" s="67">
        <f>D17+D19-D18</f>
        <v>18</v>
      </c>
    </row>
  </sheetData>
  <mergeCells count="1">
    <mergeCell ref="B2:H2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6"/>
  <dimension ref="B2:F19"/>
  <sheetViews>
    <sheetView showGridLines="0" rightToLeft="1" workbookViewId="0"/>
  </sheetViews>
  <sheetFormatPr defaultRowHeight="14.25" x14ac:dyDescent="0.2"/>
  <cols>
    <col min="2" max="2" width="11.5" customWidth="1"/>
    <col min="3" max="3" width="81.25" customWidth="1"/>
    <col min="4" max="4" width="30.25" customWidth="1"/>
    <col min="6" max="6" width="4.375" customWidth="1"/>
  </cols>
  <sheetData>
    <row r="2" spans="2:6" ht="25.5" x14ac:dyDescent="0.2">
      <c r="B2" s="165" t="s">
        <v>305</v>
      </c>
      <c r="C2" s="165"/>
      <c r="D2" s="165"/>
      <c r="E2" s="165"/>
      <c r="F2" s="165"/>
    </row>
    <row r="7" spans="2:6" ht="35.450000000000003" customHeight="1" x14ac:dyDescent="0.2">
      <c r="B7" s="63" t="s">
        <v>73</v>
      </c>
      <c r="C7" s="63" t="s">
        <v>12</v>
      </c>
      <c r="D7" s="63" t="s">
        <v>90</v>
      </c>
    </row>
    <row r="8" spans="2:6" ht="30" customHeight="1" x14ac:dyDescent="0.2">
      <c r="B8" s="64">
        <v>1</v>
      </c>
      <c r="C8" s="36" t="s">
        <v>103</v>
      </c>
      <c r="D8" s="68">
        <v>1</v>
      </c>
    </row>
    <row r="9" spans="2:6" ht="30" customHeight="1" x14ac:dyDescent="0.2">
      <c r="B9" s="64">
        <v>2</v>
      </c>
      <c r="C9" s="46" t="s">
        <v>104</v>
      </c>
      <c r="D9" s="65">
        <v>1</v>
      </c>
    </row>
    <row r="10" spans="2:6" ht="27" customHeight="1" x14ac:dyDescent="0.2">
      <c r="B10" s="64">
        <v>3</v>
      </c>
      <c r="C10" s="36" t="s">
        <v>424</v>
      </c>
      <c r="D10" s="68">
        <v>1</v>
      </c>
    </row>
    <row r="11" spans="2:6" ht="29.25" customHeight="1" x14ac:dyDescent="0.2">
      <c r="B11" s="64">
        <v>4</v>
      </c>
      <c r="C11" s="69" t="s">
        <v>425</v>
      </c>
      <c r="D11" s="65">
        <v>1</v>
      </c>
    </row>
    <row r="12" spans="2:6" ht="27.75" customHeight="1" x14ac:dyDescent="0.2">
      <c r="B12" s="64">
        <v>5</v>
      </c>
      <c r="C12" s="36" t="s">
        <v>426</v>
      </c>
      <c r="D12" s="68">
        <v>1</v>
      </c>
    </row>
    <row r="13" spans="2:6" ht="28.5" customHeight="1" x14ac:dyDescent="0.2">
      <c r="B13" s="64">
        <v>6</v>
      </c>
      <c r="C13" s="69" t="s">
        <v>427</v>
      </c>
      <c r="D13" s="65">
        <v>1</v>
      </c>
    </row>
    <row r="14" spans="2:6" ht="27.75" customHeight="1" x14ac:dyDescent="0.2">
      <c r="B14" s="64">
        <v>7</v>
      </c>
      <c r="C14" s="70" t="s">
        <v>428</v>
      </c>
      <c r="D14" s="71">
        <f>SUM(D8:D13)</f>
        <v>6</v>
      </c>
    </row>
    <row r="15" spans="2:6" ht="26.25" customHeight="1" x14ac:dyDescent="0.2">
      <c r="B15" s="64">
        <v>8</v>
      </c>
      <c r="C15" s="46" t="s">
        <v>429</v>
      </c>
      <c r="D15" s="65">
        <v>1</v>
      </c>
    </row>
    <row r="16" spans="2:6" ht="27.75" customHeight="1" x14ac:dyDescent="0.2">
      <c r="B16" s="64">
        <v>9</v>
      </c>
      <c r="C16" s="36" t="s">
        <v>430</v>
      </c>
      <c r="D16" s="68">
        <v>1</v>
      </c>
    </row>
    <row r="17" spans="2:4" ht="27.75" customHeight="1" x14ac:dyDescent="0.2">
      <c r="B17" s="64">
        <v>10</v>
      </c>
      <c r="C17" s="70" t="s">
        <v>431</v>
      </c>
      <c r="D17" s="71">
        <f>D14+D16+D15</f>
        <v>8</v>
      </c>
    </row>
    <row r="18" spans="2:4" ht="29.25" customHeight="1" x14ac:dyDescent="0.2"/>
    <row r="19" spans="2:4" ht="31.5" customHeight="1" x14ac:dyDescent="0.2"/>
  </sheetData>
  <mergeCells count="1">
    <mergeCell ref="B2:F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6A7DE-CBCC-4A7B-8412-4B017E509C84}">
  <sheetPr codeName="Sheet17"/>
  <dimension ref="B2:I8"/>
  <sheetViews>
    <sheetView showGridLines="0" rightToLeft="1" zoomScale="80" zoomScaleNormal="80" workbookViewId="0"/>
  </sheetViews>
  <sheetFormatPr defaultColWidth="8.75" defaultRowHeight="20.25" x14ac:dyDescent="0.5"/>
  <cols>
    <col min="1" max="1" width="8.75" style="39"/>
    <col min="2" max="2" width="13.875" style="39" customWidth="1"/>
    <col min="3" max="3" width="26.125" style="39" customWidth="1"/>
    <col min="4" max="4" width="13.25" style="39" customWidth="1"/>
    <col min="5" max="5" width="36" style="39" customWidth="1"/>
    <col min="6" max="6" width="30" style="39" customWidth="1"/>
    <col min="7" max="7" width="32.625" style="39" customWidth="1"/>
    <col min="8" max="8" width="37.875" style="39" customWidth="1"/>
    <col min="9" max="9" width="16.625" style="39" customWidth="1"/>
    <col min="10" max="16384" width="8.75" style="39"/>
  </cols>
  <sheetData>
    <row r="2" spans="2:9" ht="30.6" customHeight="1" x14ac:dyDescent="0.5">
      <c r="B2" s="165" t="s">
        <v>438</v>
      </c>
      <c r="C2" s="165"/>
      <c r="D2" s="165"/>
      <c r="E2" s="165"/>
      <c r="F2" s="165"/>
      <c r="G2" s="165"/>
      <c r="H2" s="165"/>
      <c r="I2" s="165"/>
    </row>
    <row r="6" spans="2:9" ht="3" customHeight="1" x14ac:dyDescent="0.5"/>
    <row r="7" spans="2:9" ht="69.599999999999994" customHeight="1" x14ac:dyDescent="0.5">
      <c r="B7" s="63" t="s">
        <v>73</v>
      </c>
      <c r="C7" s="63" t="s">
        <v>432</v>
      </c>
      <c r="D7" s="63" t="s">
        <v>433</v>
      </c>
      <c r="E7" s="62" t="s">
        <v>434</v>
      </c>
      <c r="F7" s="63" t="s">
        <v>435</v>
      </c>
      <c r="G7" s="62" t="s">
        <v>436</v>
      </c>
      <c r="H7" s="62" t="s">
        <v>437</v>
      </c>
      <c r="I7" s="63" t="s">
        <v>151</v>
      </c>
    </row>
    <row r="8" spans="2:9" ht="37.15" customHeight="1" x14ac:dyDescent="0.5">
      <c r="B8" s="64"/>
      <c r="C8" s="65"/>
      <c r="D8" s="95">
        <v>200</v>
      </c>
      <c r="E8" s="95">
        <v>100</v>
      </c>
      <c r="F8" s="111">
        <f>D8-E8</f>
        <v>100</v>
      </c>
      <c r="G8" s="111">
        <f>F8*0.15</f>
        <v>15</v>
      </c>
      <c r="H8" s="95"/>
      <c r="I8" s="36"/>
    </row>
  </sheetData>
  <mergeCells count="1">
    <mergeCell ref="B2:I2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8"/>
  <dimension ref="B1:E41"/>
  <sheetViews>
    <sheetView showGridLines="0" rightToLeft="1" workbookViewId="0"/>
  </sheetViews>
  <sheetFormatPr defaultRowHeight="14.25" x14ac:dyDescent="0.2"/>
  <cols>
    <col min="1" max="1" width="4.125" customWidth="1"/>
    <col min="2" max="2" width="9.25" customWidth="1"/>
    <col min="3" max="3" width="68.375" customWidth="1"/>
    <col min="4" max="4" width="25" customWidth="1"/>
    <col min="5" max="5" width="27.25" customWidth="1"/>
    <col min="6" max="6" width="32.75" customWidth="1"/>
    <col min="7" max="7" width="23.125" customWidth="1"/>
    <col min="8" max="8" width="28.125" customWidth="1"/>
    <col min="9" max="9" width="30.125" customWidth="1"/>
    <col min="10" max="10" width="16.875" customWidth="1"/>
    <col min="11" max="11" width="13.75" customWidth="1"/>
  </cols>
  <sheetData>
    <row r="1" spans="2:5" ht="15.6" customHeight="1" x14ac:dyDescent="0.2"/>
    <row r="2" spans="2:5" ht="25.5" x14ac:dyDescent="0.2">
      <c r="B2" s="165" t="s">
        <v>329</v>
      </c>
      <c r="C2" s="165"/>
      <c r="D2" s="165"/>
      <c r="E2" s="165"/>
    </row>
    <row r="7" spans="2:5" ht="3" customHeight="1" x14ac:dyDescent="0.2"/>
    <row r="8" spans="2:5" ht="28.5" customHeight="1" x14ac:dyDescent="0.2">
      <c r="B8" s="177" t="s">
        <v>109</v>
      </c>
      <c r="C8" s="178"/>
      <c r="D8" s="178"/>
      <c r="E8" s="179"/>
    </row>
    <row r="9" spans="2:5" ht="28.5" customHeight="1" x14ac:dyDescent="0.2">
      <c r="B9" s="63" t="s">
        <v>73</v>
      </c>
      <c r="C9" s="63" t="s">
        <v>105</v>
      </c>
      <c r="D9" s="63" t="s">
        <v>306</v>
      </c>
      <c r="E9" s="63" t="s">
        <v>307</v>
      </c>
    </row>
    <row r="10" spans="2:5" ht="30.75" customHeight="1" x14ac:dyDescent="0.2">
      <c r="B10" s="64">
        <v>1</v>
      </c>
      <c r="C10" s="36" t="s">
        <v>106</v>
      </c>
      <c r="D10" s="81">
        <f>'اطلاعات فروش'!G10+'درآمد ناخالص پیمانکاری'!N15</f>
        <v>130</v>
      </c>
      <c r="E10" s="73">
        <v>2752300000</v>
      </c>
    </row>
    <row r="11" spans="2:5" ht="26.25" customHeight="1" x14ac:dyDescent="0.2">
      <c r="B11" s="64">
        <v>2</v>
      </c>
      <c r="C11" s="69" t="s">
        <v>107</v>
      </c>
      <c r="D11" s="67">
        <f>'بهای تمام شده کالا'!D20+'بهای تمام شده خدمات'!D17</f>
        <v>26</v>
      </c>
      <c r="E11" s="74">
        <v>8912427529</v>
      </c>
    </row>
    <row r="12" spans="2:5" ht="26.25" customHeight="1" x14ac:dyDescent="0.2">
      <c r="B12" s="64">
        <v>3</v>
      </c>
      <c r="C12" s="80" t="s">
        <v>108</v>
      </c>
      <c r="D12" s="81">
        <f>D10-D11</f>
        <v>104</v>
      </c>
      <c r="E12" s="92">
        <f>E10-E11</f>
        <v>-6160127529</v>
      </c>
    </row>
    <row r="13" spans="2:5" ht="27" customHeight="1" x14ac:dyDescent="0.2">
      <c r="B13" s="64">
        <v>4</v>
      </c>
      <c r="C13" s="69" t="s">
        <v>308</v>
      </c>
      <c r="D13" s="65">
        <v>1</v>
      </c>
      <c r="E13" s="65"/>
    </row>
    <row r="14" spans="2:5" ht="26.25" customHeight="1" x14ac:dyDescent="0.2">
      <c r="B14" s="64">
        <v>5</v>
      </c>
      <c r="C14" s="36" t="s">
        <v>309</v>
      </c>
      <c r="D14" s="75">
        <v>1</v>
      </c>
      <c r="E14" s="75"/>
    </row>
    <row r="15" spans="2:5" ht="27" customHeight="1" x14ac:dyDescent="0.2">
      <c r="B15" s="64">
        <v>6</v>
      </c>
      <c r="C15" s="69" t="s">
        <v>310</v>
      </c>
      <c r="D15" s="65">
        <v>1</v>
      </c>
      <c r="E15" s="65"/>
    </row>
    <row r="16" spans="2:5" ht="28.5" customHeight="1" x14ac:dyDescent="0.2">
      <c r="B16" s="64">
        <v>7</v>
      </c>
      <c r="C16" s="36" t="s">
        <v>311</v>
      </c>
      <c r="D16" s="75">
        <v>1</v>
      </c>
      <c r="E16" s="75"/>
    </row>
    <row r="17" spans="2:5" ht="24.75" customHeight="1" x14ac:dyDescent="0.2">
      <c r="B17" s="64">
        <v>8</v>
      </c>
      <c r="C17" s="69" t="s">
        <v>312</v>
      </c>
      <c r="D17" s="65">
        <v>1</v>
      </c>
      <c r="E17" s="65"/>
    </row>
    <row r="18" spans="2:5" ht="27" customHeight="1" x14ac:dyDescent="0.2">
      <c r="B18" s="64">
        <v>9</v>
      </c>
      <c r="C18" s="36" t="s">
        <v>313</v>
      </c>
      <c r="D18" s="75">
        <v>1</v>
      </c>
      <c r="E18" s="75"/>
    </row>
    <row r="19" spans="2:5" ht="27.75" customHeight="1" x14ac:dyDescent="0.2">
      <c r="B19" s="64">
        <v>10</v>
      </c>
      <c r="C19" s="69" t="s">
        <v>314</v>
      </c>
      <c r="D19" s="65">
        <v>1</v>
      </c>
      <c r="E19" s="74">
        <v>306500000</v>
      </c>
    </row>
    <row r="20" spans="2:5" ht="25.5" customHeight="1" x14ac:dyDescent="0.2">
      <c r="B20" s="64">
        <v>11</v>
      </c>
      <c r="C20" s="36" t="s">
        <v>315</v>
      </c>
      <c r="D20" s="75">
        <v>1</v>
      </c>
      <c r="E20" s="73">
        <v>47158000</v>
      </c>
    </row>
    <row r="21" spans="2:5" ht="25.5" customHeight="1" x14ac:dyDescent="0.2">
      <c r="B21" s="64">
        <v>12</v>
      </c>
      <c r="C21" s="83" t="s">
        <v>316</v>
      </c>
      <c r="D21" s="67">
        <f>SUM(D13:D20)</f>
        <v>8</v>
      </c>
      <c r="E21" s="67">
        <f>SUM(E13:E20)</f>
        <v>353658000</v>
      </c>
    </row>
    <row r="22" spans="2:5" ht="27" customHeight="1" x14ac:dyDescent="0.2">
      <c r="B22" s="64">
        <v>13</v>
      </c>
      <c r="C22" s="36" t="s">
        <v>317</v>
      </c>
      <c r="D22" s="75">
        <v>5</v>
      </c>
      <c r="E22" s="75">
        <v>0</v>
      </c>
    </row>
    <row r="23" spans="2:5" ht="27.75" customHeight="1" x14ac:dyDescent="0.2">
      <c r="B23" s="64">
        <v>14</v>
      </c>
      <c r="C23" s="69" t="s">
        <v>318</v>
      </c>
      <c r="D23" s="65">
        <v>2</v>
      </c>
      <c r="E23" s="74">
        <v>46064001</v>
      </c>
    </row>
    <row r="24" spans="2:5" ht="26.25" customHeight="1" x14ac:dyDescent="0.2">
      <c r="B24" s="64">
        <v>15</v>
      </c>
      <c r="C24" s="80" t="s">
        <v>319</v>
      </c>
      <c r="D24" s="81">
        <f>D12-D21-D2+D22-D23</f>
        <v>99</v>
      </c>
      <c r="E24" s="92">
        <f>E12-E21-E2+E22-E23</f>
        <v>-6559849530</v>
      </c>
    </row>
    <row r="25" spans="2:5" ht="28.5" customHeight="1" x14ac:dyDescent="0.2">
      <c r="B25" s="64">
        <v>16</v>
      </c>
      <c r="C25" s="76" t="s">
        <v>110</v>
      </c>
      <c r="D25" s="65">
        <v>1</v>
      </c>
      <c r="E25" s="65"/>
    </row>
    <row r="26" spans="2:5" ht="27.75" customHeight="1" x14ac:dyDescent="0.2">
      <c r="B26" s="64">
        <v>17</v>
      </c>
      <c r="C26" s="77" t="s">
        <v>111</v>
      </c>
      <c r="D26" s="75">
        <v>1</v>
      </c>
      <c r="E26" s="75"/>
    </row>
    <row r="27" spans="2:5" ht="29.25" customHeight="1" x14ac:dyDescent="0.2">
      <c r="B27" s="64">
        <v>18</v>
      </c>
      <c r="C27" s="76" t="s">
        <v>112</v>
      </c>
      <c r="D27" s="65">
        <v>1</v>
      </c>
      <c r="E27" s="65"/>
    </row>
    <row r="28" spans="2:5" ht="27.75" customHeight="1" x14ac:dyDescent="0.2">
      <c r="B28" s="64">
        <v>19</v>
      </c>
      <c r="C28" s="77" t="s">
        <v>113</v>
      </c>
      <c r="D28" s="75">
        <v>1</v>
      </c>
      <c r="E28" s="75"/>
    </row>
    <row r="29" spans="2:5" ht="27" customHeight="1" x14ac:dyDescent="0.2">
      <c r="B29" s="64">
        <v>20</v>
      </c>
      <c r="C29" s="76" t="s">
        <v>114</v>
      </c>
      <c r="D29" s="65">
        <v>1</v>
      </c>
      <c r="E29" s="65"/>
    </row>
    <row r="30" spans="2:5" ht="27" customHeight="1" x14ac:dyDescent="0.2">
      <c r="B30" s="64">
        <v>21</v>
      </c>
      <c r="C30" s="77" t="s">
        <v>347</v>
      </c>
      <c r="D30" s="65">
        <v>1</v>
      </c>
      <c r="E30" s="65"/>
    </row>
    <row r="31" spans="2:5" ht="25.5" customHeight="1" x14ac:dyDescent="0.2">
      <c r="B31" s="64">
        <v>22</v>
      </c>
      <c r="C31" s="76" t="s">
        <v>115</v>
      </c>
      <c r="D31" s="75">
        <v>1</v>
      </c>
      <c r="E31" s="75"/>
    </row>
    <row r="32" spans="2:5" ht="27" customHeight="1" x14ac:dyDescent="0.2">
      <c r="B32" s="64">
        <v>23</v>
      </c>
      <c r="C32" s="77" t="s">
        <v>320</v>
      </c>
      <c r="D32" s="65">
        <v>1</v>
      </c>
      <c r="E32" s="65"/>
    </row>
    <row r="33" spans="2:5" ht="27" customHeight="1" x14ac:dyDescent="0.2">
      <c r="B33" s="64">
        <v>24</v>
      </c>
      <c r="C33" s="76" t="s">
        <v>116</v>
      </c>
      <c r="D33" s="75">
        <v>1</v>
      </c>
      <c r="E33" s="75"/>
    </row>
    <row r="34" spans="2:5" ht="27" customHeight="1" x14ac:dyDescent="0.2">
      <c r="B34" s="64">
        <v>25</v>
      </c>
      <c r="C34" s="77" t="s">
        <v>326</v>
      </c>
      <c r="D34" s="67">
        <f>'درآمدهای اتفاقی'!F8</f>
        <v>100</v>
      </c>
      <c r="E34" s="65"/>
    </row>
    <row r="35" spans="2:5" ht="28.5" customHeight="1" x14ac:dyDescent="0.2">
      <c r="B35" s="64">
        <v>26</v>
      </c>
      <c r="C35" s="78" t="s">
        <v>327</v>
      </c>
      <c r="D35" s="79">
        <v>1</v>
      </c>
      <c r="E35" s="73">
        <v>1647474</v>
      </c>
    </row>
    <row r="36" spans="2:5" ht="29.25" customHeight="1" x14ac:dyDescent="0.2">
      <c r="B36" s="64">
        <v>27</v>
      </c>
      <c r="C36" s="84" t="s">
        <v>328</v>
      </c>
      <c r="D36" s="67">
        <f>SUM(D25:D35)</f>
        <v>110</v>
      </c>
      <c r="E36" s="67">
        <f>SUM(E25:E35)</f>
        <v>1647474</v>
      </c>
    </row>
    <row r="37" spans="2:5" ht="27" customHeight="1" x14ac:dyDescent="0.2">
      <c r="B37" s="64">
        <v>28</v>
      </c>
      <c r="C37" s="77" t="s">
        <v>321</v>
      </c>
      <c r="D37" s="75"/>
      <c r="E37" s="75"/>
    </row>
    <row r="38" spans="2:5" ht="27" customHeight="1" x14ac:dyDescent="0.2">
      <c r="B38" s="64">
        <v>29</v>
      </c>
      <c r="C38" s="84" t="s">
        <v>322</v>
      </c>
      <c r="D38" s="67">
        <f>D24+D36</f>
        <v>209</v>
      </c>
      <c r="E38" s="93">
        <f>E24+E36</f>
        <v>-6558202056</v>
      </c>
    </row>
    <row r="39" spans="2:5" ht="27" customHeight="1" x14ac:dyDescent="0.2">
      <c r="B39" s="64">
        <v>30</v>
      </c>
      <c r="C39" s="77" t="s">
        <v>323</v>
      </c>
      <c r="D39" s="75">
        <v>1</v>
      </c>
      <c r="E39" s="75">
        <v>1</v>
      </c>
    </row>
    <row r="40" spans="2:5" ht="26.25" customHeight="1" x14ac:dyDescent="0.2">
      <c r="B40" s="64">
        <v>31</v>
      </c>
      <c r="C40" s="76" t="s">
        <v>324</v>
      </c>
      <c r="D40" s="65">
        <v>1</v>
      </c>
      <c r="E40" s="65">
        <v>1</v>
      </c>
    </row>
    <row r="41" spans="2:5" ht="27" customHeight="1" x14ac:dyDescent="0.2">
      <c r="B41" s="64">
        <v>32</v>
      </c>
      <c r="C41" s="85" t="s">
        <v>325</v>
      </c>
      <c r="D41" s="81">
        <f>D38-D39-D40</f>
        <v>207</v>
      </c>
      <c r="E41" s="92">
        <f>E38-E39-E40</f>
        <v>-6558202058</v>
      </c>
    </row>
  </sheetData>
  <mergeCells count="2">
    <mergeCell ref="B8:E8"/>
    <mergeCell ref="B2:E2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9"/>
  <dimension ref="B1:F32"/>
  <sheetViews>
    <sheetView showGridLines="0" rightToLeft="1" workbookViewId="0"/>
  </sheetViews>
  <sheetFormatPr defaultRowHeight="14.25" x14ac:dyDescent="0.2"/>
  <cols>
    <col min="1" max="1" width="4.125" customWidth="1"/>
    <col min="3" max="3" width="17.125" customWidth="1"/>
    <col min="4" max="4" width="64.875" customWidth="1"/>
    <col min="5" max="5" width="22.125" customWidth="1"/>
    <col min="6" max="6" width="23.625" customWidth="1"/>
  </cols>
  <sheetData>
    <row r="1" spans="2:6" ht="16.149999999999999" customHeight="1" x14ac:dyDescent="0.2"/>
    <row r="2" spans="2:6" ht="25.9" customHeight="1" x14ac:dyDescent="0.2">
      <c r="B2" s="165" t="s">
        <v>331</v>
      </c>
      <c r="C2" s="165"/>
      <c r="D2" s="165"/>
      <c r="E2" s="165"/>
      <c r="F2" s="165"/>
    </row>
    <row r="7" spans="2:6" ht="27.75" customHeight="1" x14ac:dyDescent="0.2">
      <c r="C7" s="177" t="s">
        <v>109</v>
      </c>
      <c r="D7" s="178"/>
      <c r="E7" s="178"/>
      <c r="F7" s="179"/>
    </row>
    <row r="8" spans="2:6" ht="27" customHeight="1" x14ac:dyDescent="0.2">
      <c r="C8" s="64" t="s">
        <v>73</v>
      </c>
      <c r="D8" s="64" t="s">
        <v>105</v>
      </c>
      <c r="E8" s="64" t="s">
        <v>306</v>
      </c>
      <c r="F8" s="64" t="s">
        <v>307</v>
      </c>
    </row>
    <row r="9" spans="2:6" ht="25.5" customHeight="1" x14ac:dyDescent="0.2">
      <c r="C9" s="64">
        <v>1</v>
      </c>
      <c r="D9" s="36" t="s">
        <v>117</v>
      </c>
      <c r="E9" s="81">
        <f>'صورت سود زیان'!D41</f>
        <v>207</v>
      </c>
      <c r="F9" s="82">
        <f>'صورت سود زیان'!E41</f>
        <v>-6558202058</v>
      </c>
    </row>
    <row r="10" spans="2:6" ht="27.75" customHeight="1" x14ac:dyDescent="0.2">
      <c r="C10" s="64">
        <v>2</v>
      </c>
      <c r="D10" s="69" t="s">
        <v>118</v>
      </c>
      <c r="E10" s="86">
        <v>1</v>
      </c>
      <c r="F10" s="87">
        <v>-1230230265</v>
      </c>
    </row>
    <row r="11" spans="2:6" ht="28.5" customHeight="1" x14ac:dyDescent="0.2">
      <c r="C11" s="64">
        <v>3</v>
      </c>
      <c r="D11" s="36" t="s">
        <v>119</v>
      </c>
      <c r="E11" s="79">
        <v>1</v>
      </c>
      <c r="F11" s="88"/>
    </row>
    <row r="12" spans="2:6" ht="27.75" customHeight="1" x14ac:dyDescent="0.2">
      <c r="C12" s="64">
        <v>4</v>
      </c>
      <c r="D12" s="69" t="s">
        <v>120</v>
      </c>
      <c r="E12" s="65">
        <v>1</v>
      </c>
      <c r="F12" s="89"/>
    </row>
    <row r="13" spans="2:6" ht="27" customHeight="1" x14ac:dyDescent="0.2">
      <c r="C13" s="64">
        <v>5</v>
      </c>
      <c r="D13" s="80" t="s">
        <v>121</v>
      </c>
      <c r="E13" s="81">
        <f>SUM(E10:E12)</f>
        <v>3</v>
      </c>
      <c r="F13" s="92">
        <f>SUM(F10:F12)</f>
        <v>-1230230265</v>
      </c>
    </row>
    <row r="14" spans="2:6" ht="26.25" customHeight="1" x14ac:dyDescent="0.2">
      <c r="C14" s="64">
        <v>6</v>
      </c>
      <c r="D14" s="69" t="s">
        <v>122</v>
      </c>
      <c r="E14" s="65">
        <v>1</v>
      </c>
      <c r="F14" s="89"/>
    </row>
    <row r="15" spans="2:6" ht="27.75" customHeight="1" x14ac:dyDescent="0.2">
      <c r="C15" s="64">
        <v>7</v>
      </c>
      <c r="D15" s="36" t="s">
        <v>123</v>
      </c>
      <c r="E15" s="75">
        <v>1</v>
      </c>
      <c r="F15" s="90"/>
    </row>
    <row r="16" spans="2:6" ht="26.25" customHeight="1" x14ac:dyDescent="0.2">
      <c r="C16" s="64">
        <v>8</v>
      </c>
      <c r="D16" s="83" t="s">
        <v>124</v>
      </c>
      <c r="E16" s="67">
        <f>E9+E13+E14+E15</f>
        <v>212</v>
      </c>
      <c r="F16" s="93">
        <f>F9+F13+F14+F15</f>
        <v>-7788432323</v>
      </c>
    </row>
    <row r="17" spans="3:6" ht="26.25" customHeight="1" x14ac:dyDescent="0.2">
      <c r="C17" s="196" t="s">
        <v>125</v>
      </c>
      <c r="D17" s="197"/>
      <c r="E17" s="197"/>
      <c r="F17" s="198"/>
    </row>
    <row r="18" spans="3:6" ht="25.5" customHeight="1" x14ac:dyDescent="0.2">
      <c r="C18" s="64">
        <v>9</v>
      </c>
      <c r="D18" s="36" t="s">
        <v>126</v>
      </c>
      <c r="E18" s="75">
        <v>1</v>
      </c>
      <c r="F18" s="75"/>
    </row>
    <row r="19" spans="3:6" ht="27.75" customHeight="1" x14ac:dyDescent="0.2">
      <c r="C19" s="64">
        <v>10</v>
      </c>
      <c r="D19" s="69" t="s">
        <v>127</v>
      </c>
      <c r="E19" s="65">
        <v>1</v>
      </c>
      <c r="F19" s="65"/>
    </row>
    <row r="20" spans="3:6" ht="27.75" customHeight="1" x14ac:dyDescent="0.2">
      <c r="C20" s="64">
        <v>11</v>
      </c>
      <c r="D20" s="36" t="s">
        <v>128</v>
      </c>
      <c r="E20" s="65">
        <v>1</v>
      </c>
      <c r="F20" s="65"/>
    </row>
    <row r="21" spans="3:6" ht="30" customHeight="1" x14ac:dyDescent="0.2">
      <c r="C21" s="64">
        <v>12</v>
      </c>
      <c r="D21" s="69" t="s">
        <v>330</v>
      </c>
      <c r="E21" s="75"/>
      <c r="F21" s="75"/>
    </row>
    <row r="22" spans="3:6" ht="27.75" customHeight="1" x14ac:dyDescent="0.2">
      <c r="C22" s="64">
        <v>13</v>
      </c>
      <c r="D22" s="69" t="s">
        <v>129</v>
      </c>
      <c r="E22" s="65">
        <v>1</v>
      </c>
      <c r="F22" s="65"/>
    </row>
    <row r="23" spans="3:6" ht="27" customHeight="1" x14ac:dyDescent="0.2">
      <c r="C23" s="64">
        <v>14</v>
      </c>
      <c r="D23" s="36" t="s">
        <v>130</v>
      </c>
      <c r="E23" s="75"/>
      <c r="F23" s="75"/>
    </row>
    <row r="24" spans="3:6" ht="26.25" customHeight="1" x14ac:dyDescent="0.2">
      <c r="C24" s="64">
        <v>15</v>
      </c>
      <c r="D24" s="69" t="s">
        <v>131</v>
      </c>
      <c r="E24" s="65">
        <v>1</v>
      </c>
      <c r="F24" s="65"/>
    </row>
    <row r="25" spans="3:6" ht="27" customHeight="1" x14ac:dyDescent="0.2">
      <c r="C25" s="64">
        <v>16</v>
      </c>
      <c r="D25" s="36" t="s">
        <v>132</v>
      </c>
      <c r="E25" s="75"/>
      <c r="F25" s="75"/>
    </row>
    <row r="26" spans="3:6" ht="28.5" customHeight="1" x14ac:dyDescent="0.2">
      <c r="C26" s="64">
        <v>17</v>
      </c>
      <c r="D26" s="76" t="s">
        <v>439</v>
      </c>
      <c r="E26" s="65"/>
      <c r="F26" s="65"/>
    </row>
    <row r="27" spans="3:6" ht="26.25" customHeight="1" x14ac:dyDescent="0.2">
      <c r="C27" s="64">
        <v>18</v>
      </c>
      <c r="D27" s="77" t="s">
        <v>123</v>
      </c>
      <c r="E27" s="75"/>
      <c r="F27" s="75"/>
    </row>
    <row r="28" spans="3:6" ht="27.75" customHeight="1" x14ac:dyDescent="0.2">
      <c r="C28" s="64">
        <v>19</v>
      </c>
      <c r="D28" s="91" t="s">
        <v>440</v>
      </c>
      <c r="E28" s="67">
        <f>SUM(E18:E27)</f>
        <v>5</v>
      </c>
      <c r="F28" s="67">
        <f>SUM(F18:F27)</f>
        <v>0</v>
      </c>
    </row>
    <row r="29" spans="3:6" ht="25.5" customHeight="1" x14ac:dyDescent="0.2">
      <c r="C29" s="64">
        <v>20</v>
      </c>
      <c r="D29" s="91" t="s">
        <v>441</v>
      </c>
      <c r="E29" s="81">
        <f>E16-E28</f>
        <v>207</v>
      </c>
      <c r="F29" s="92">
        <f>F16-F28</f>
        <v>-7788432323</v>
      </c>
    </row>
    <row r="30" spans="3:6" ht="27.75" customHeight="1" x14ac:dyDescent="0.5">
      <c r="C30" s="39"/>
      <c r="D30" s="39"/>
      <c r="E30" s="39"/>
      <c r="F30" s="39"/>
    </row>
    <row r="31" spans="3:6" ht="25.5" customHeight="1" x14ac:dyDescent="0.5">
      <c r="C31" s="39"/>
      <c r="D31" s="39"/>
      <c r="E31" s="39"/>
      <c r="F31" s="39"/>
    </row>
    <row r="32" spans="3:6" ht="30" customHeight="1" x14ac:dyDescent="0.5">
      <c r="C32" s="39"/>
      <c r="D32" s="39"/>
      <c r="E32" s="39"/>
      <c r="F32" s="39"/>
    </row>
  </sheetData>
  <mergeCells count="3">
    <mergeCell ref="C17:F17"/>
    <mergeCell ref="C7:F7"/>
    <mergeCell ref="B2:F2"/>
  </mergeCells>
  <pageMargins left="0.7" right="0.7" top="0.75" bottom="0.75" header="0.3" footer="0.3"/>
  <ignoredErrors>
    <ignoredError sqref="E13:F13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055F1-3AD6-4E9A-87EB-37032658DB09}">
  <sheetPr codeName="Sheet2"/>
  <dimension ref="A1:AB31"/>
  <sheetViews>
    <sheetView showGridLines="0" rightToLeft="1" tabSelected="1" zoomScaleNormal="100" workbookViewId="0"/>
  </sheetViews>
  <sheetFormatPr defaultColWidth="9" defaultRowHeight="14.25" x14ac:dyDescent="0.2"/>
  <cols>
    <col min="1" max="1" width="4.25" style="4" customWidth="1"/>
    <col min="2" max="4" width="9" style="7"/>
    <col min="5" max="5" width="1.625" style="7" customWidth="1"/>
    <col min="6" max="6" width="9" style="7"/>
    <col min="7" max="7" width="1.5" style="7" customWidth="1"/>
    <col min="8" max="8" width="9" style="7"/>
    <col min="9" max="9" width="1.5" style="7" customWidth="1"/>
    <col min="10" max="12" width="9" style="7"/>
    <col min="13" max="13" width="1.5" style="7" customWidth="1"/>
    <col min="14" max="16" width="9" style="7"/>
    <col min="17" max="17" width="1.5" style="7" customWidth="1"/>
    <col min="18" max="18" width="9" style="7"/>
    <col min="19" max="19" width="1.5" style="7" customWidth="1"/>
    <col min="20" max="20" width="9" style="7" customWidth="1"/>
    <col min="21" max="21" width="1.5" style="7" customWidth="1"/>
    <col min="22" max="16384" width="9" style="7"/>
  </cols>
  <sheetData>
    <row r="1" spans="1:28" s="6" customFormat="1" ht="33" customHeight="1" x14ac:dyDescent="0.2">
      <c r="A1" s="4"/>
      <c r="B1" s="146" t="s">
        <v>239</v>
      </c>
      <c r="C1" s="146"/>
      <c r="D1" s="146"/>
      <c r="E1" s="146"/>
      <c r="F1" s="146"/>
      <c r="G1" s="146"/>
      <c r="H1" s="146"/>
      <c r="I1" s="146"/>
      <c r="J1" s="146"/>
      <c r="K1" s="146"/>
      <c r="L1" s="5"/>
      <c r="M1" s="5"/>
    </row>
    <row r="2" spans="1:28" x14ac:dyDescent="0.2">
      <c r="B2" s="147"/>
      <c r="C2" s="147"/>
      <c r="D2" s="147"/>
      <c r="E2" s="147"/>
      <c r="F2" s="147"/>
    </row>
    <row r="3" spans="1:28" ht="37.15" customHeight="1" x14ac:dyDescent="0.2"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28" ht="26.45" customHeight="1" x14ac:dyDescent="0.2">
      <c r="B4" s="242" t="s">
        <v>598</v>
      </c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</row>
    <row r="5" spans="1:28" ht="26.45" customHeight="1" x14ac:dyDescent="0.2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28" ht="26.45" customHeight="1" x14ac:dyDescent="0.2">
      <c r="B6" s="141" t="s">
        <v>240</v>
      </c>
      <c r="C6" s="141"/>
      <c r="D6" s="14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28" s="10" customFormat="1" ht="14.45" customHeight="1" x14ac:dyDescent="0.2">
      <c r="A7" s="4"/>
      <c r="B7" s="9" t="s">
        <v>241</v>
      </c>
      <c r="C7" s="9"/>
      <c r="D7" s="9"/>
      <c r="F7" s="9" t="s">
        <v>242</v>
      </c>
      <c r="G7" s="9"/>
      <c r="H7" s="9"/>
      <c r="I7" s="9"/>
      <c r="J7" s="9" t="s">
        <v>243</v>
      </c>
      <c r="K7" s="9"/>
      <c r="L7" s="9"/>
      <c r="M7" s="9"/>
      <c r="N7" s="9" t="s">
        <v>244</v>
      </c>
      <c r="O7" s="9"/>
      <c r="P7" s="9"/>
      <c r="Q7" s="9"/>
      <c r="R7" s="9" t="s">
        <v>245</v>
      </c>
      <c r="V7" s="9" t="s">
        <v>84</v>
      </c>
    </row>
    <row r="8" spans="1:28" ht="26.45" customHeight="1" x14ac:dyDescent="0.2">
      <c r="B8" s="134"/>
      <c r="C8" s="135"/>
      <c r="D8" s="136"/>
      <c r="E8" s="8"/>
      <c r="F8" s="134"/>
      <c r="G8" s="135"/>
      <c r="H8" s="136"/>
      <c r="I8" s="8"/>
      <c r="J8" s="134"/>
      <c r="K8" s="135"/>
      <c r="L8" s="136"/>
      <c r="M8" s="8"/>
      <c r="N8" s="134"/>
      <c r="O8" s="135"/>
      <c r="P8" s="136"/>
      <c r="Q8" s="8"/>
      <c r="R8" s="134"/>
      <c r="S8" s="135"/>
      <c r="T8" s="136"/>
      <c r="V8" s="134"/>
      <c r="W8" s="135"/>
      <c r="X8" s="136"/>
    </row>
    <row r="9" spans="1:28" ht="3.6" customHeight="1" x14ac:dyDescent="0.2">
      <c r="B9" s="11"/>
      <c r="C9" s="11"/>
      <c r="D9" s="11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28" ht="26.45" customHeight="1" x14ac:dyDescent="0.2">
      <c r="B10" s="9" t="s">
        <v>246</v>
      </c>
      <c r="C10" s="11"/>
      <c r="D10" s="11"/>
      <c r="E10" s="8"/>
      <c r="F10" s="8"/>
      <c r="G10" s="8"/>
      <c r="H10" s="8"/>
      <c r="I10" s="8"/>
      <c r="J10" s="8"/>
      <c r="K10" s="8"/>
      <c r="L10" s="8"/>
      <c r="M10" s="8"/>
      <c r="N10" s="9" t="s">
        <v>247</v>
      </c>
      <c r="O10" s="8"/>
      <c r="P10" s="8"/>
      <c r="Q10" s="8"/>
      <c r="R10" s="8"/>
    </row>
    <row r="11" spans="1:28" ht="26.45" customHeight="1" x14ac:dyDescent="0.2">
      <c r="B11" s="134"/>
      <c r="C11" s="135"/>
      <c r="D11" s="135"/>
      <c r="E11" s="135"/>
      <c r="F11" s="135"/>
      <c r="G11" s="135"/>
      <c r="H11" s="135"/>
      <c r="I11" s="135"/>
      <c r="J11" s="135"/>
      <c r="K11" s="135"/>
      <c r="L11" s="136"/>
      <c r="M11" s="8"/>
      <c r="N11" s="134"/>
      <c r="O11" s="135"/>
      <c r="P11" s="135"/>
      <c r="Q11" s="135"/>
      <c r="R11" s="135"/>
      <c r="S11" s="135"/>
      <c r="T11" s="135"/>
      <c r="U11" s="135"/>
      <c r="V11" s="135"/>
      <c r="W11" s="135"/>
      <c r="X11" s="136"/>
    </row>
    <row r="12" spans="1:28" ht="3.6" customHeight="1" x14ac:dyDescent="0.2">
      <c r="B12" s="11"/>
      <c r="C12" s="11"/>
      <c r="D12" s="11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28" ht="26.45" customHeight="1" x14ac:dyDescent="0.2">
      <c r="B13" s="9" t="s">
        <v>82</v>
      </c>
      <c r="C13" s="9"/>
      <c r="D13" s="9"/>
      <c r="E13" s="10"/>
      <c r="F13" s="9" t="s">
        <v>185</v>
      </c>
      <c r="G13" s="9"/>
      <c r="H13" s="9"/>
      <c r="I13" s="9"/>
      <c r="J13" s="9" t="s">
        <v>187</v>
      </c>
      <c r="K13" s="9"/>
      <c r="L13" s="9"/>
      <c r="M13" s="9"/>
      <c r="N13" s="9" t="s">
        <v>248</v>
      </c>
      <c r="O13" s="9"/>
      <c r="P13" s="9"/>
      <c r="Q13" s="9"/>
      <c r="R13" s="9" t="s">
        <v>249</v>
      </c>
      <c r="S13" s="10"/>
      <c r="T13" s="10"/>
      <c r="U13" s="10"/>
      <c r="V13" s="9" t="s">
        <v>250</v>
      </c>
      <c r="W13" s="10"/>
      <c r="X13" s="10"/>
    </row>
    <row r="14" spans="1:28" ht="26.45" customHeight="1" x14ac:dyDescent="0.2">
      <c r="B14" s="143"/>
      <c r="C14" s="144"/>
      <c r="D14" s="145"/>
      <c r="E14" s="8"/>
      <c r="F14" s="143"/>
      <c r="G14" s="144"/>
      <c r="H14" s="145"/>
      <c r="I14" s="8"/>
      <c r="J14" s="143"/>
      <c r="K14" s="144"/>
      <c r="L14" s="145"/>
      <c r="M14" s="8"/>
      <c r="N14" s="134"/>
      <c r="O14" s="135"/>
      <c r="P14" s="136"/>
      <c r="Q14" s="8"/>
      <c r="R14" s="134"/>
      <c r="S14" s="135"/>
      <c r="T14" s="136"/>
      <c r="V14" s="134"/>
      <c r="W14" s="135"/>
      <c r="X14" s="136"/>
    </row>
    <row r="15" spans="1:28" ht="26.45" customHeight="1" x14ac:dyDescent="0.2">
      <c r="B15" s="11"/>
      <c r="C15" s="11"/>
      <c r="D15" s="11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28" ht="26.45" customHeight="1" x14ac:dyDescent="0.2">
      <c r="B16" s="9" t="s">
        <v>191</v>
      </c>
      <c r="C16" s="9"/>
      <c r="D16" s="9"/>
      <c r="E16" s="10"/>
      <c r="F16" s="9"/>
      <c r="G16" s="9"/>
      <c r="H16" s="142" t="s">
        <v>200</v>
      </c>
      <c r="I16" s="142"/>
      <c r="J16" s="142"/>
      <c r="K16" s="9"/>
      <c r="L16" s="9"/>
      <c r="M16" s="8"/>
      <c r="N16" s="9" t="s">
        <v>251</v>
      </c>
      <c r="O16" s="9"/>
      <c r="P16" s="9"/>
      <c r="Q16" s="10"/>
      <c r="R16" s="9"/>
      <c r="S16" s="9"/>
      <c r="T16" s="142" t="s">
        <v>252</v>
      </c>
      <c r="U16" s="142"/>
      <c r="V16" s="142"/>
      <c r="W16" s="9"/>
      <c r="X16" s="9"/>
    </row>
    <row r="17" spans="2:24" ht="26.45" customHeight="1" x14ac:dyDescent="0.2">
      <c r="B17" s="143"/>
      <c r="C17" s="144"/>
      <c r="D17" s="144"/>
      <c r="E17" s="144"/>
      <c r="F17" s="145"/>
      <c r="G17" s="4"/>
      <c r="H17" s="137"/>
      <c r="I17" s="138"/>
      <c r="J17" s="138"/>
      <c r="K17" s="138"/>
      <c r="L17" s="139"/>
      <c r="M17" s="8"/>
      <c r="N17" s="143"/>
      <c r="O17" s="144"/>
      <c r="P17" s="144"/>
      <c r="Q17" s="144"/>
      <c r="R17" s="145"/>
      <c r="S17" s="4"/>
      <c r="T17" s="134"/>
      <c r="U17" s="135"/>
      <c r="V17" s="135"/>
      <c r="W17" s="135"/>
      <c r="X17" s="136"/>
    </row>
    <row r="18" spans="2:24" ht="26.45" customHeight="1" x14ac:dyDescent="0.2">
      <c r="B18" s="11"/>
      <c r="C18" s="11"/>
      <c r="D18" s="11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2:24" ht="26.45" customHeight="1" x14ac:dyDescent="0.2"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2:24" ht="26.45" customHeight="1" x14ac:dyDescent="0.2">
      <c r="B20" s="141" t="s">
        <v>253</v>
      </c>
      <c r="C20" s="141"/>
      <c r="D20" s="141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</row>
    <row r="21" spans="2:24" ht="26.45" customHeight="1" x14ac:dyDescent="0.2">
      <c r="B21" s="7" t="s">
        <v>254</v>
      </c>
      <c r="R21" s="7" t="s">
        <v>255</v>
      </c>
    </row>
    <row r="22" spans="2:24" ht="26.45" customHeight="1" x14ac:dyDescent="0.2">
      <c r="B22" s="134"/>
      <c r="C22" s="135"/>
      <c r="D22" s="135"/>
      <c r="E22" s="135"/>
      <c r="F22" s="135"/>
      <c r="G22" s="135"/>
      <c r="H22" s="136"/>
      <c r="I22" s="4"/>
      <c r="J22" s="134"/>
      <c r="K22" s="135"/>
      <c r="L22" s="135"/>
      <c r="M22" s="135"/>
      <c r="N22" s="135"/>
      <c r="O22" s="135"/>
      <c r="P22" s="136"/>
      <c r="Q22" s="4"/>
      <c r="R22" s="134"/>
      <c r="S22" s="135"/>
      <c r="T22" s="135"/>
      <c r="U22" s="135"/>
      <c r="V22" s="135"/>
      <c r="W22" s="135"/>
      <c r="X22" s="136"/>
    </row>
    <row r="23" spans="2:24" ht="26.45" customHeight="1" x14ac:dyDescent="0.2">
      <c r="B23" s="11" t="s">
        <v>256</v>
      </c>
      <c r="C23" s="11"/>
      <c r="D23" s="11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2:24" ht="26.45" customHeight="1" x14ac:dyDescent="0.2">
      <c r="B24" s="134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6"/>
    </row>
    <row r="25" spans="2:24" ht="26.45" customHeight="1" x14ac:dyDescent="0.2">
      <c r="B25" s="7" t="s">
        <v>257</v>
      </c>
      <c r="J25" s="7" t="s">
        <v>258</v>
      </c>
      <c r="R25" s="7" t="s">
        <v>259</v>
      </c>
    </row>
    <row r="26" spans="2:24" ht="26.45" customHeight="1" x14ac:dyDescent="0.2">
      <c r="B26" s="134"/>
      <c r="C26" s="135"/>
      <c r="D26" s="135"/>
      <c r="E26" s="135"/>
      <c r="F26" s="135"/>
      <c r="G26" s="135"/>
      <c r="H26" s="136"/>
      <c r="I26" s="4"/>
      <c r="J26" s="137"/>
      <c r="K26" s="138"/>
      <c r="L26" s="138"/>
      <c r="M26" s="138"/>
      <c r="N26" s="138"/>
      <c r="O26" s="138"/>
      <c r="P26" s="139"/>
      <c r="Q26" s="4"/>
      <c r="R26" s="134"/>
      <c r="S26" s="135"/>
      <c r="T26" s="135"/>
      <c r="U26" s="135"/>
      <c r="V26" s="135"/>
      <c r="W26" s="135"/>
      <c r="X26" s="136"/>
    </row>
    <row r="27" spans="2:24" ht="26.45" customHeight="1" x14ac:dyDescent="0.2">
      <c r="B27" s="11"/>
      <c r="C27" s="11"/>
      <c r="D27" s="11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2:24" ht="26.45" customHeight="1" x14ac:dyDescent="0.2">
      <c r="B28" s="11"/>
      <c r="C28" s="11"/>
      <c r="D28" s="11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2:24" ht="26.45" customHeight="1" x14ac:dyDescent="0.2">
      <c r="B29" s="11"/>
      <c r="C29" s="11"/>
      <c r="D29" s="11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24" ht="26.45" customHeight="1" x14ac:dyDescent="0.2">
      <c r="B30" s="11"/>
      <c r="C30" s="11"/>
      <c r="D30" s="11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2:24" ht="26.45" customHeight="1" x14ac:dyDescent="0.2">
      <c r="B31" s="11"/>
      <c r="C31" s="11"/>
      <c r="D31" s="1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</sheetData>
  <mergeCells count="34">
    <mergeCell ref="B1:K1"/>
    <mergeCell ref="B2:F2"/>
    <mergeCell ref="B3:O3"/>
    <mergeCell ref="B6:D6"/>
    <mergeCell ref="B4:AB4"/>
    <mergeCell ref="V8:X8"/>
    <mergeCell ref="B11:L11"/>
    <mergeCell ref="N11:X11"/>
    <mergeCell ref="B14:D14"/>
    <mergeCell ref="F14:H14"/>
    <mergeCell ref="J14:L14"/>
    <mergeCell ref="N14:P14"/>
    <mergeCell ref="R14:T14"/>
    <mergeCell ref="V14:X14"/>
    <mergeCell ref="B8:D8"/>
    <mergeCell ref="F8:H8"/>
    <mergeCell ref="J8:L8"/>
    <mergeCell ref="N8:P8"/>
    <mergeCell ref="R8:T8"/>
    <mergeCell ref="H16:J16"/>
    <mergeCell ref="T16:V16"/>
    <mergeCell ref="B17:F17"/>
    <mergeCell ref="H17:L17"/>
    <mergeCell ref="N17:R17"/>
    <mergeCell ref="T17:X17"/>
    <mergeCell ref="B26:H26"/>
    <mergeCell ref="J26:P26"/>
    <mergeCell ref="R26:X26"/>
    <mergeCell ref="B19:X19"/>
    <mergeCell ref="B20:D20"/>
    <mergeCell ref="B22:H22"/>
    <mergeCell ref="J22:P22"/>
    <mergeCell ref="R22:X22"/>
    <mergeCell ref="B24:X24"/>
  </mergeCell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0"/>
  <dimension ref="B2:H40"/>
  <sheetViews>
    <sheetView showGridLines="0" rightToLeft="1" zoomScale="90" zoomScaleNormal="90" workbookViewId="0"/>
  </sheetViews>
  <sheetFormatPr defaultRowHeight="14.25" x14ac:dyDescent="0.2"/>
  <cols>
    <col min="3" max="3" width="37.875" customWidth="1"/>
    <col min="4" max="4" width="16.625" customWidth="1"/>
    <col min="5" max="5" width="18.125" customWidth="1"/>
    <col min="6" max="6" width="54.5" bestFit="1" customWidth="1"/>
    <col min="7" max="7" width="20.375" customWidth="1"/>
    <col min="8" max="8" width="21.75" customWidth="1"/>
  </cols>
  <sheetData>
    <row r="2" spans="2:8" ht="25.9" customHeight="1" x14ac:dyDescent="0.2">
      <c r="B2" s="165" t="s">
        <v>332</v>
      </c>
      <c r="C2" s="165"/>
      <c r="D2" s="165"/>
      <c r="E2" s="165"/>
      <c r="F2" s="165"/>
      <c r="G2" s="165"/>
      <c r="H2" s="165"/>
    </row>
    <row r="7" spans="2:8" ht="33.6" customHeight="1" x14ac:dyDescent="0.2">
      <c r="C7" s="177" t="s">
        <v>442</v>
      </c>
      <c r="D7" s="178"/>
      <c r="E7" s="178"/>
      <c r="F7" s="178"/>
      <c r="G7" s="178"/>
      <c r="H7" s="179"/>
    </row>
    <row r="8" spans="2:8" ht="33.6" customHeight="1" x14ac:dyDescent="0.2">
      <c r="C8" s="177" t="s">
        <v>443</v>
      </c>
      <c r="D8" s="178"/>
      <c r="E8" s="179"/>
      <c r="F8" s="177" t="s">
        <v>444</v>
      </c>
      <c r="G8" s="178"/>
      <c r="H8" s="179"/>
    </row>
    <row r="9" spans="2:8" ht="33.6" customHeight="1" x14ac:dyDescent="0.2">
      <c r="C9" s="177" t="s">
        <v>445</v>
      </c>
      <c r="D9" s="178"/>
      <c r="E9" s="179"/>
      <c r="F9" s="177" t="s">
        <v>133</v>
      </c>
      <c r="G9" s="178"/>
      <c r="H9" s="179"/>
    </row>
    <row r="10" spans="2:8" ht="33.6" customHeight="1" x14ac:dyDescent="0.2">
      <c r="C10" s="63" t="s">
        <v>12</v>
      </c>
      <c r="D10" s="63" t="s">
        <v>446</v>
      </c>
      <c r="E10" s="63" t="s">
        <v>447</v>
      </c>
      <c r="F10" s="63" t="s">
        <v>12</v>
      </c>
      <c r="G10" s="63" t="s">
        <v>446</v>
      </c>
      <c r="H10" s="63" t="s">
        <v>447</v>
      </c>
    </row>
    <row r="11" spans="2:8" ht="27" customHeight="1" x14ac:dyDescent="0.2">
      <c r="C11" s="36" t="s">
        <v>448</v>
      </c>
      <c r="D11" s="73">
        <v>1</v>
      </c>
      <c r="E11" s="73">
        <v>1</v>
      </c>
      <c r="F11" s="80" t="s">
        <v>449</v>
      </c>
      <c r="G11" s="82">
        <f>سرمایه!$I$10</f>
        <v>400</v>
      </c>
      <c r="H11" s="73">
        <v>1000000</v>
      </c>
    </row>
    <row r="12" spans="2:8" ht="27" customHeight="1" x14ac:dyDescent="0.2">
      <c r="C12" s="69" t="s">
        <v>450</v>
      </c>
      <c r="D12" s="74">
        <v>1</v>
      </c>
      <c r="E12" s="74">
        <v>1</v>
      </c>
      <c r="F12" s="69" t="s">
        <v>330</v>
      </c>
      <c r="G12" s="74">
        <v>1</v>
      </c>
      <c r="H12" s="74">
        <v>1</v>
      </c>
    </row>
    <row r="13" spans="2:8" ht="27" customHeight="1" x14ac:dyDescent="0.2">
      <c r="C13" s="36" t="s">
        <v>451</v>
      </c>
      <c r="D13" s="73">
        <v>1</v>
      </c>
      <c r="E13" s="73">
        <v>12</v>
      </c>
      <c r="F13" s="36" t="s">
        <v>134</v>
      </c>
      <c r="G13" s="73">
        <v>1</v>
      </c>
      <c r="H13" s="73">
        <v>1</v>
      </c>
    </row>
    <row r="14" spans="2:8" ht="27" customHeight="1" x14ac:dyDescent="0.2">
      <c r="C14" s="69" t="s">
        <v>452</v>
      </c>
      <c r="D14" s="74">
        <v>1</v>
      </c>
      <c r="E14" s="74">
        <v>1</v>
      </c>
      <c r="F14" s="69" t="s">
        <v>135</v>
      </c>
      <c r="G14" s="74">
        <v>1</v>
      </c>
      <c r="H14" s="74">
        <v>1</v>
      </c>
    </row>
    <row r="15" spans="2:8" ht="27" customHeight="1" x14ac:dyDescent="0.2">
      <c r="C15" s="36" t="s">
        <v>453</v>
      </c>
      <c r="D15" s="73">
        <v>1</v>
      </c>
      <c r="E15" s="73">
        <v>1</v>
      </c>
      <c r="F15" s="36" t="s">
        <v>127</v>
      </c>
      <c r="G15" s="73">
        <v>1</v>
      </c>
      <c r="H15" s="73">
        <v>1</v>
      </c>
    </row>
    <row r="16" spans="2:8" ht="27" customHeight="1" x14ac:dyDescent="0.2">
      <c r="C16" s="69" t="s">
        <v>454</v>
      </c>
      <c r="D16" s="74">
        <v>1</v>
      </c>
      <c r="E16" s="74">
        <v>5</v>
      </c>
      <c r="F16" s="69" t="s">
        <v>129</v>
      </c>
      <c r="G16" s="74">
        <v>1</v>
      </c>
      <c r="H16" s="74">
        <v>1</v>
      </c>
    </row>
    <row r="17" spans="3:8" ht="27" customHeight="1" x14ac:dyDescent="0.2">
      <c r="C17" s="80" t="s">
        <v>455</v>
      </c>
      <c r="D17" s="82">
        <f>SUM(D11:D16)</f>
        <v>6</v>
      </c>
      <c r="E17" s="82">
        <f>SUM(E11:E16)</f>
        <v>21</v>
      </c>
      <c r="F17" s="36" t="s">
        <v>456</v>
      </c>
      <c r="G17" s="73">
        <v>1</v>
      </c>
      <c r="H17" s="73">
        <v>1</v>
      </c>
    </row>
    <row r="18" spans="3:8" ht="27" customHeight="1" x14ac:dyDescent="0.2">
      <c r="C18" s="196"/>
      <c r="D18" s="197"/>
      <c r="E18" s="197"/>
      <c r="F18" s="83" t="s">
        <v>457</v>
      </c>
      <c r="G18" s="82">
        <f>'گردش حساب سود زیان'!E29</f>
        <v>207</v>
      </c>
      <c r="H18" s="82">
        <f>'گردش حساب سود زیان'!F29</f>
        <v>-7788432323</v>
      </c>
    </row>
    <row r="19" spans="3:8" ht="27" customHeight="1" x14ac:dyDescent="0.2">
      <c r="C19" s="196"/>
      <c r="D19" s="197"/>
      <c r="E19" s="197"/>
      <c r="F19" s="36" t="s">
        <v>136</v>
      </c>
      <c r="G19" s="73">
        <v>1</v>
      </c>
      <c r="H19" s="73">
        <v>1</v>
      </c>
    </row>
    <row r="20" spans="3:8" ht="27" customHeight="1" x14ac:dyDescent="0.2">
      <c r="C20" s="202"/>
      <c r="D20" s="203"/>
      <c r="E20" s="203"/>
      <c r="F20" s="83" t="s">
        <v>137</v>
      </c>
      <c r="G20" s="82">
        <f>G11+G18+G19+G12+G13+G14+G15+G16+G17</f>
        <v>614</v>
      </c>
      <c r="H20" s="82">
        <f>H11+H18+H19+H12+H13+H14+H15+H16+H17</f>
        <v>-7787432316</v>
      </c>
    </row>
    <row r="21" spans="3:8" ht="25.5" customHeight="1" x14ac:dyDescent="0.2">
      <c r="C21" s="204" t="s">
        <v>458</v>
      </c>
      <c r="D21" s="204"/>
      <c r="E21" s="205"/>
      <c r="F21" s="202" t="s">
        <v>459</v>
      </c>
      <c r="G21" s="203"/>
      <c r="H21" s="206"/>
    </row>
    <row r="22" spans="3:8" ht="22.5" customHeight="1" x14ac:dyDescent="0.2">
      <c r="C22" s="197"/>
      <c r="D22" s="197"/>
      <c r="E22" s="198"/>
      <c r="F22" s="207" t="s">
        <v>460</v>
      </c>
      <c r="G22" s="204"/>
      <c r="H22" s="205"/>
    </row>
    <row r="23" spans="3:8" ht="28.9" customHeight="1" x14ac:dyDescent="0.2">
      <c r="C23" s="36" t="s">
        <v>461</v>
      </c>
      <c r="D23" s="73">
        <v>1</v>
      </c>
      <c r="E23" s="73"/>
      <c r="F23" s="36" t="s">
        <v>462</v>
      </c>
      <c r="G23" s="74">
        <v>2</v>
      </c>
      <c r="H23" s="74">
        <v>2</v>
      </c>
    </row>
    <row r="24" spans="3:8" ht="28.9" customHeight="1" x14ac:dyDescent="0.2">
      <c r="C24" s="83" t="s">
        <v>463</v>
      </c>
      <c r="D24" s="82">
        <f>'موجودی کالا'!I18</f>
        <v>4</v>
      </c>
      <c r="E24" s="82">
        <f>'موجودی کالا'!J18</f>
        <v>0</v>
      </c>
      <c r="F24" s="69" t="s">
        <v>464</v>
      </c>
      <c r="G24" s="74">
        <v>2</v>
      </c>
      <c r="H24" s="74">
        <v>2</v>
      </c>
    </row>
    <row r="25" spans="3:8" ht="28.9" customHeight="1" x14ac:dyDescent="0.2">
      <c r="C25" s="36" t="s">
        <v>348</v>
      </c>
      <c r="D25" s="74">
        <v>1</v>
      </c>
      <c r="E25" s="74">
        <v>1287977000</v>
      </c>
      <c r="F25" s="36" t="s">
        <v>349</v>
      </c>
      <c r="G25" s="74">
        <v>2</v>
      </c>
      <c r="H25" s="74">
        <v>2</v>
      </c>
    </row>
    <row r="26" spans="3:8" ht="28.9" customHeight="1" x14ac:dyDescent="0.2">
      <c r="C26" s="69" t="s">
        <v>465</v>
      </c>
      <c r="D26" s="73">
        <v>1</v>
      </c>
      <c r="E26" s="73">
        <v>1</v>
      </c>
      <c r="F26" s="80" t="s">
        <v>466</v>
      </c>
      <c r="G26" s="82">
        <f>SUM(G23:G25)</f>
        <v>6</v>
      </c>
      <c r="H26" s="82">
        <f>SUM(H23:H25)</f>
        <v>6</v>
      </c>
    </row>
    <row r="27" spans="3:8" ht="28.9" customHeight="1" x14ac:dyDescent="0.2">
      <c r="C27" s="208" t="s">
        <v>467</v>
      </c>
      <c r="D27" s="210">
        <v>1</v>
      </c>
      <c r="E27" s="210">
        <v>232790064</v>
      </c>
      <c r="F27" s="201" t="s">
        <v>468</v>
      </c>
      <c r="G27" s="197"/>
      <c r="H27" s="198"/>
    </row>
    <row r="28" spans="3:8" ht="28.9" customHeight="1" x14ac:dyDescent="0.2">
      <c r="C28" s="209"/>
      <c r="D28" s="210"/>
      <c r="E28" s="210"/>
      <c r="F28" s="69" t="s">
        <v>469</v>
      </c>
      <c r="G28" s="74">
        <v>1</v>
      </c>
      <c r="H28" s="74">
        <v>5511227107</v>
      </c>
    </row>
    <row r="29" spans="3:8" ht="28.9" customHeight="1" x14ac:dyDescent="0.2">
      <c r="C29" s="69" t="s">
        <v>470</v>
      </c>
      <c r="D29" s="73">
        <v>1</v>
      </c>
      <c r="E29" s="73"/>
      <c r="F29" s="36" t="s">
        <v>471</v>
      </c>
      <c r="G29" s="73">
        <v>1</v>
      </c>
      <c r="H29" s="73"/>
    </row>
    <row r="30" spans="3:8" ht="28.9" customHeight="1" x14ac:dyDescent="0.2">
      <c r="C30" s="69" t="s">
        <v>472</v>
      </c>
      <c r="D30" s="74">
        <v>1</v>
      </c>
      <c r="E30" s="74"/>
      <c r="F30" s="69" t="s">
        <v>473</v>
      </c>
      <c r="G30" s="74">
        <v>1</v>
      </c>
      <c r="H30" s="74"/>
    </row>
    <row r="31" spans="3:8" ht="28.9" customHeight="1" x14ac:dyDescent="0.2">
      <c r="C31" s="80" t="s">
        <v>474</v>
      </c>
      <c r="D31" s="82">
        <f>SUM(D23:D30)</f>
        <v>10</v>
      </c>
      <c r="E31" s="82">
        <f>SUM(E23:E30)</f>
        <v>1520767065</v>
      </c>
      <c r="F31" s="36" t="s">
        <v>464</v>
      </c>
      <c r="G31" s="73">
        <v>1</v>
      </c>
      <c r="H31" s="73"/>
    </row>
    <row r="32" spans="3:8" ht="28.9" customHeight="1" x14ac:dyDescent="0.2">
      <c r="C32" s="83" t="s">
        <v>475</v>
      </c>
      <c r="D32" s="82">
        <f>D17+D31</f>
        <v>16</v>
      </c>
      <c r="E32" s="82">
        <f>E17+E31</f>
        <v>1520767086</v>
      </c>
      <c r="F32" s="69" t="s">
        <v>476</v>
      </c>
      <c r="G32" s="74">
        <v>1</v>
      </c>
      <c r="H32" s="74"/>
    </row>
    <row r="33" spans="3:8" ht="28.9" customHeight="1" x14ac:dyDescent="0.2">
      <c r="C33" s="196"/>
      <c r="D33" s="197"/>
      <c r="E33" s="197"/>
      <c r="F33" s="36" t="s">
        <v>477</v>
      </c>
      <c r="G33" s="73">
        <v>1</v>
      </c>
      <c r="H33" s="73"/>
    </row>
    <row r="34" spans="3:8" ht="28.9" customHeight="1" x14ac:dyDescent="0.2">
      <c r="C34" s="196"/>
      <c r="D34" s="197"/>
      <c r="E34" s="197"/>
      <c r="F34" s="69" t="s">
        <v>478</v>
      </c>
      <c r="G34" s="74">
        <v>1</v>
      </c>
      <c r="H34" s="74"/>
    </row>
    <row r="35" spans="3:8" ht="28.9" customHeight="1" x14ac:dyDescent="0.2">
      <c r="C35" s="196"/>
      <c r="D35" s="197"/>
      <c r="E35" s="197"/>
      <c r="F35" s="36" t="s">
        <v>479</v>
      </c>
      <c r="G35" s="73">
        <v>1</v>
      </c>
      <c r="H35" s="73">
        <v>3796972278</v>
      </c>
    </row>
    <row r="36" spans="3:8" ht="28.9" customHeight="1" x14ac:dyDescent="0.2">
      <c r="C36" s="196"/>
      <c r="D36" s="197"/>
      <c r="E36" s="197"/>
      <c r="F36" s="83" t="s">
        <v>480</v>
      </c>
      <c r="G36" s="82">
        <f>SUM(G28:G35)</f>
        <v>8</v>
      </c>
      <c r="H36" s="82">
        <f>SUM(H28:H35)</f>
        <v>9308199385</v>
      </c>
    </row>
    <row r="37" spans="3:8" ht="28.9" customHeight="1" x14ac:dyDescent="0.2">
      <c r="C37" s="196"/>
      <c r="D37" s="197"/>
      <c r="E37" s="197"/>
      <c r="F37" s="80" t="s">
        <v>481</v>
      </c>
      <c r="G37" s="82">
        <f>G26+G36</f>
        <v>14</v>
      </c>
      <c r="H37" s="82">
        <f>H26+H36</f>
        <v>9308199391</v>
      </c>
    </row>
    <row r="38" spans="3:8" ht="28.9" customHeight="1" x14ac:dyDescent="0.2">
      <c r="C38" s="196"/>
      <c r="D38" s="197"/>
      <c r="E38" s="197"/>
      <c r="F38" s="83" t="s">
        <v>482</v>
      </c>
      <c r="G38" s="82">
        <f>G20+G37</f>
        <v>628</v>
      </c>
      <c r="H38" s="82">
        <f>H20+H37</f>
        <v>1520767075</v>
      </c>
    </row>
    <row r="39" spans="3:8" ht="28.9" customHeight="1" x14ac:dyDescent="0.2">
      <c r="C39" s="36" t="s">
        <v>483</v>
      </c>
      <c r="D39" s="199"/>
      <c r="E39" s="200"/>
      <c r="F39" s="36" t="s">
        <v>484</v>
      </c>
      <c r="G39" s="199"/>
      <c r="H39" s="200"/>
    </row>
    <row r="40" spans="3:8" ht="15" x14ac:dyDescent="0.2">
      <c r="C40" s="45"/>
      <c r="D40" s="45"/>
      <c r="E40" s="45"/>
      <c r="F40" s="45"/>
      <c r="G40" s="45"/>
      <c r="H40" s="45"/>
    </row>
  </sheetData>
  <mergeCells count="17">
    <mergeCell ref="B2:H2"/>
    <mergeCell ref="C7:H7"/>
    <mergeCell ref="F8:H8"/>
    <mergeCell ref="F9:H9"/>
    <mergeCell ref="C9:E9"/>
    <mergeCell ref="C8:E8"/>
    <mergeCell ref="D39:E39"/>
    <mergeCell ref="G39:H39"/>
    <mergeCell ref="F27:H27"/>
    <mergeCell ref="C18:E20"/>
    <mergeCell ref="C21:E22"/>
    <mergeCell ref="F21:H21"/>
    <mergeCell ref="F22:H22"/>
    <mergeCell ref="C33:E38"/>
    <mergeCell ref="C27:C28"/>
    <mergeCell ref="D27:D28"/>
    <mergeCell ref="E27:E28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CF330-1474-4386-A13C-AFDBC8244EA2}">
  <sheetPr codeName="Sheet21"/>
  <dimension ref="B2:I60"/>
  <sheetViews>
    <sheetView showGridLines="0" rightToLeft="1" zoomScale="70" zoomScaleNormal="70" workbookViewId="0"/>
  </sheetViews>
  <sheetFormatPr defaultColWidth="8.75" defaultRowHeight="19.5" x14ac:dyDescent="0.5"/>
  <cols>
    <col min="1" max="1" width="4.25" style="31" customWidth="1"/>
    <col min="2" max="2" width="13.625" style="31" customWidth="1"/>
    <col min="3" max="3" width="118.75" style="112" customWidth="1"/>
    <col min="4" max="4" width="17.75" style="31" customWidth="1"/>
    <col min="5" max="5" width="26.875" style="112" customWidth="1"/>
    <col min="6" max="6" width="19.875" style="31" customWidth="1"/>
    <col min="7" max="7" width="14.75" style="31" customWidth="1"/>
    <col min="8" max="8" width="16.125" style="31" customWidth="1"/>
    <col min="9" max="9" width="24.875" style="112" customWidth="1"/>
    <col min="10" max="16384" width="8.75" style="31"/>
  </cols>
  <sheetData>
    <row r="2" spans="2:9" ht="25.9" customHeight="1" x14ac:dyDescent="0.5">
      <c r="B2" s="165" t="s">
        <v>332</v>
      </c>
      <c r="C2" s="165"/>
      <c r="D2" s="165"/>
      <c r="E2" s="165"/>
      <c r="F2" s="165"/>
      <c r="G2" s="165"/>
      <c r="H2" s="165"/>
      <c r="I2" s="165"/>
    </row>
    <row r="6" spans="2:9" ht="5.45" customHeight="1" x14ac:dyDescent="0.5"/>
    <row r="7" spans="2:9" ht="66" customHeight="1" x14ac:dyDescent="0.5">
      <c r="B7" s="63" t="s">
        <v>73</v>
      </c>
      <c r="C7" s="62" t="s">
        <v>485</v>
      </c>
      <c r="D7" s="62" t="s">
        <v>527</v>
      </c>
      <c r="E7" s="62" t="s">
        <v>486</v>
      </c>
      <c r="F7" s="62" t="s">
        <v>487</v>
      </c>
      <c r="G7" s="63" t="s">
        <v>350</v>
      </c>
      <c r="H7" s="63" t="s">
        <v>488</v>
      </c>
      <c r="I7" s="62" t="s">
        <v>489</v>
      </c>
    </row>
    <row r="8" spans="2:9" ht="33.6" customHeight="1" x14ac:dyDescent="0.5">
      <c r="B8" s="64">
        <v>1</v>
      </c>
      <c r="C8" s="113" t="s">
        <v>490</v>
      </c>
      <c r="D8" s="95">
        <v>1000000</v>
      </c>
      <c r="E8" s="114">
        <v>1000</v>
      </c>
      <c r="F8" s="95">
        <v>1000</v>
      </c>
      <c r="G8" s="82"/>
      <c r="H8" s="82"/>
      <c r="I8" s="119">
        <f>D8-E8-F8</f>
        <v>998000</v>
      </c>
    </row>
    <row r="9" spans="2:9" ht="33.6" customHeight="1" x14ac:dyDescent="0.5">
      <c r="B9" s="64">
        <v>2</v>
      </c>
      <c r="C9" s="115" t="s">
        <v>491</v>
      </c>
      <c r="D9" s="95"/>
      <c r="E9" s="114"/>
      <c r="F9" s="95"/>
      <c r="G9" s="82"/>
      <c r="H9" s="82"/>
      <c r="I9" s="119">
        <f t="shared" ref="I9:I41" si="0">D9-E9-F9</f>
        <v>0</v>
      </c>
    </row>
    <row r="10" spans="2:9" ht="33.6" customHeight="1" x14ac:dyDescent="0.5">
      <c r="B10" s="64">
        <v>3</v>
      </c>
      <c r="C10" s="113" t="s">
        <v>492</v>
      </c>
      <c r="D10" s="95"/>
      <c r="E10" s="114"/>
      <c r="F10" s="95"/>
      <c r="G10" s="82"/>
      <c r="H10" s="82"/>
      <c r="I10" s="119">
        <f t="shared" si="0"/>
        <v>0</v>
      </c>
    </row>
    <row r="11" spans="2:9" ht="40.5" x14ac:dyDescent="0.5">
      <c r="B11" s="64">
        <v>4</v>
      </c>
      <c r="C11" s="115" t="s">
        <v>493</v>
      </c>
      <c r="D11" s="95"/>
      <c r="E11" s="114"/>
      <c r="F11" s="95"/>
      <c r="G11" s="82"/>
      <c r="H11" s="82"/>
      <c r="I11" s="119">
        <f t="shared" si="0"/>
        <v>0</v>
      </c>
    </row>
    <row r="12" spans="2:9" ht="33.6" customHeight="1" x14ac:dyDescent="0.5">
      <c r="B12" s="64">
        <v>5</v>
      </c>
      <c r="C12" s="113" t="s">
        <v>494</v>
      </c>
      <c r="D12" s="95"/>
      <c r="E12" s="114"/>
      <c r="F12" s="95"/>
      <c r="G12" s="82"/>
      <c r="H12" s="82"/>
      <c r="I12" s="119">
        <f t="shared" si="0"/>
        <v>0</v>
      </c>
    </row>
    <row r="13" spans="2:9" ht="33.6" customHeight="1" x14ac:dyDescent="0.5">
      <c r="B13" s="64">
        <v>6</v>
      </c>
      <c r="C13" s="115" t="s">
        <v>495</v>
      </c>
      <c r="D13" s="95"/>
      <c r="E13" s="114"/>
      <c r="F13" s="95"/>
      <c r="G13" s="82"/>
      <c r="H13" s="82"/>
      <c r="I13" s="119">
        <f t="shared" si="0"/>
        <v>0</v>
      </c>
    </row>
    <row r="14" spans="2:9" ht="33.6" customHeight="1" x14ac:dyDescent="0.5">
      <c r="B14" s="64">
        <v>7</v>
      </c>
      <c r="C14" s="113" t="s">
        <v>496</v>
      </c>
      <c r="D14" s="95"/>
      <c r="E14" s="114"/>
      <c r="F14" s="95"/>
      <c r="G14" s="82"/>
      <c r="H14" s="82"/>
      <c r="I14" s="119">
        <f t="shared" si="0"/>
        <v>0</v>
      </c>
    </row>
    <row r="15" spans="2:9" ht="33.6" customHeight="1" x14ac:dyDescent="0.5">
      <c r="B15" s="64">
        <v>8</v>
      </c>
      <c r="C15" s="115" t="s">
        <v>497</v>
      </c>
      <c r="D15" s="95"/>
      <c r="E15" s="114"/>
      <c r="F15" s="95"/>
      <c r="G15" s="82"/>
      <c r="H15" s="82"/>
      <c r="I15" s="119">
        <f t="shared" si="0"/>
        <v>0</v>
      </c>
    </row>
    <row r="16" spans="2:9" ht="33.6" customHeight="1" x14ac:dyDescent="0.5">
      <c r="B16" s="64">
        <v>9</v>
      </c>
      <c r="C16" s="113" t="s">
        <v>498</v>
      </c>
      <c r="D16" s="95"/>
      <c r="E16" s="114"/>
      <c r="F16" s="95"/>
      <c r="G16" s="82"/>
      <c r="H16" s="82"/>
      <c r="I16" s="119">
        <f t="shared" si="0"/>
        <v>0</v>
      </c>
    </row>
    <row r="17" spans="2:9" ht="33.6" customHeight="1" x14ac:dyDescent="0.5">
      <c r="B17" s="64">
        <v>10</v>
      </c>
      <c r="C17" s="115" t="s">
        <v>499</v>
      </c>
      <c r="D17" s="95"/>
      <c r="E17" s="114"/>
      <c r="F17" s="95"/>
      <c r="G17" s="82"/>
      <c r="H17" s="82"/>
      <c r="I17" s="119">
        <f t="shared" si="0"/>
        <v>0</v>
      </c>
    </row>
    <row r="18" spans="2:9" ht="33.6" customHeight="1" x14ac:dyDescent="0.5">
      <c r="B18" s="64">
        <v>11</v>
      </c>
      <c r="C18" s="113" t="s">
        <v>500</v>
      </c>
      <c r="D18" s="95"/>
      <c r="E18" s="114"/>
      <c r="F18" s="95"/>
      <c r="G18" s="82"/>
      <c r="H18" s="82"/>
      <c r="I18" s="119">
        <f t="shared" si="0"/>
        <v>0</v>
      </c>
    </row>
    <row r="19" spans="2:9" ht="40.5" x14ac:dyDescent="0.5">
      <c r="B19" s="64">
        <v>12</v>
      </c>
      <c r="C19" s="115" t="s">
        <v>501</v>
      </c>
      <c r="D19" s="95"/>
      <c r="E19" s="114"/>
      <c r="F19" s="95"/>
      <c r="G19" s="82"/>
      <c r="H19" s="82"/>
      <c r="I19" s="119">
        <f t="shared" si="0"/>
        <v>0</v>
      </c>
    </row>
    <row r="20" spans="2:9" ht="33.6" customHeight="1" x14ac:dyDescent="0.5">
      <c r="B20" s="64">
        <v>13</v>
      </c>
      <c r="C20" s="116" t="s">
        <v>502</v>
      </c>
      <c r="D20" s="95"/>
      <c r="E20" s="114"/>
      <c r="F20" s="95"/>
      <c r="G20" s="82"/>
      <c r="H20" s="82"/>
      <c r="I20" s="119">
        <f t="shared" si="0"/>
        <v>0</v>
      </c>
    </row>
    <row r="21" spans="2:9" ht="33.6" customHeight="1" x14ac:dyDescent="0.5">
      <c r="B21" s="64">
        <v>14</v>
      </c>
      <c r="C21" s="117" t="s">
        <v>503</v>
      </c>
      <c r="D21" s="95"/>
      <c r="E21" s="114"/>
      <c r="F21" s="95"/>
      <c r="G21" s="82"/>
      <c r="H21" s="82"/>
      <c r="I21" s="119">
        <f t="shared" si="0"/>
        <v>0</v>
      </c>
    </row>
    <row r="22" spans="2:9" ht="33.6" customHeight="1" x14ac:dyDescent="0.5">
      <c r="B22" s="64">
        <v>15</v>
      </c>
      <c r="C22" s="116" t="s">
        <v>504</v>
      </c>
      <c r="D22" s="95"/>
      <c r="E22" s="114"/>
      <c r="F22" s="95"/>
      <c r="G22" s="82"/>
      <c r="H22" s="82"/>
      <c r="I22" s="119">
        <f t="shared" si="0"/>
        <v>0</v>
      </c>
    </row>
    <row r="23" spans="2:9" ht="33.6" customHeight="1" x14ac:dyDescent="0.5">
      <c r="B23" s="64">
        <v>16</v>
      </c>
      <c r="C23" s="117" t="s">
        <v>505</v>
      </c>
      <c r="D23" s="95"/>
      <c r="E23" s="114"/>
      <c r="F23" s="95"/>
      <c r="G23" s="82"/>
      <c r="H23" s="82"/>
      <c r="I23" s="119">
        <f t="shared" si="0"/>
        <v>0</v>
      </c>
    </row>
    <row r="24" spans="2:9" ht="33.6" customHeight="1" x14ac:dyDescent="0.5">
      <c r="B24" s="64">
        <v>17</v>
      </c>
      <c r="C24" s="116" t="s">
        <v>506</v>
      </c>
      <c r="D24" s="95"/>
      <c r="E24" s="114"/>
      <c r="F24" s="95"/>
      <c r="G24" s="82"/>
      <c r="H24" s="82"/>
      <c r="I24" s="119">
        <f t="shared" si="0"/>
        <v>0</v>
      </c>
    </row>
    <row r="25" spans="2:9" ht="33.6" customHeight="1" x14ac:dyDescent="0.5">
      <c r="B25" s="64">
        <v>18</v>
      </c>
      <c r="C25" s="117" t="s">
        <v>507</v>
      </c>
      <c r="D25" s="95"/>
      <c r="E25" s="114"/>
      <c r="F25" s="95"/>
      <c r="G25" s="82"/>
      <c r="H25" s="82"/>
      <c r="I25" s="119">
        <f t="shared" si="0"/>
        <v>0</v>
      </c>
    </row>
    <row r="26" spans="2:9" ht="33.6" customHeight="1" x14ac:dyDescent="0.5">
      <c r="B26" s="64">
        <v>19</v>
      </c>
      <c r="C26" s="116" t="s">
        <v>508</v>
      </c>
      <c r="D26" s="95"/>
      <c r="E26" s="114"/>
      <c r="F26" s="95"/>
      <c r="G26" s="82"/>
      <c r="H26" s="82"/>
      <c r="I26" s="119">
        <f t="shared" si="0"/>
        <v>0</v>
      </c>
    </row>
    <row r="27" spans="2:9" ht="33.6" customHeight="1" x14ac:dyDescent="0.5">
      <c r="B27" s="64">
        <v>20</v>
      </c>
      <c r="C27" s="117" t="s">
        <v>509</v>
      </c>
      <c r="D27" s="95"/>
      <c r="E27" s="114"/>
      <c r="F27" s="95"/>
      <c r="G27" s="82"/>
      <c r="H27" s="82"/>
      <c r="I27" s="119">
        <f t="shared" si="0"/>
        <v>0</v>
      </c>
    </row>
    <row r="28" spans="2:9" ht="33.6" customHeight="1" x14ac:dyDescent="0.5">
      <c r="B28" s="64">
        <v>21</v>
      </c>
      <c r="C28" s="116" t="s">
        <v>510</v>
      </c>
      <c r="D28" s="95"/>
      <c r="E28" s="114"/>
      <c r="F28" s="95"/>
      <c r="G28" s="82"/>
      <c r="H28" s="82"/>
      <c r="I28" s="119">
        <f t="shared" si="0"/>
        <v>0</v>
      </c>
    </row>
    <row r="29" spans="2:9" ht="33.6" customHeight="1" x14ac:dyDescent="0.5">
      <c r="B29" s="64">
        <v>22</v>
      </c>
      <c r="C29" s="117" t="s">
        <v>511</v>
      </c>
      <c r="D29" s="95"/>
      <c r="E29" s="114"/>
      <c r="F29" s="95"/>
      <c r="G29" s="82"/>
      <c r="H29" s="82"/>
      <c r="I29" s="119">
        <f t="shared" si="0"/>
        <v>0</v>
      </c>
    </row>
    <row r="30" spans="2:9" ht="40.15" customHeight="1" x14ac:dyDescent="0.5">
      <c r="B30" s="64">
        <v>23</v>
      </c>
      <c r="C30" s="116" t="s">
        <v>512</v>
      </c>
      <c r="D30" s="95"/>
      <c r="E30" s="114"/>
      <c r="F30" s="95"/>
      <c r="G30" s="82"/>
      <c r="H30" s="82"/>
      <c r="I30" s="119">
        <f t="shared" si="0"/>
        <v>0</v>
      </c>
    </row>
    <row r="31" spans="2:9" ht="33.6" customHeight="1" x14ac:dyDescent="0.5">
      <c r="B31" s="64">
        <v>24</v>
      </c>
      <c r="C31" s="117" t="s">
        <v>513</v>
      </c>
      <c r="D31" s="95"/>
      <c r="E31" s="114"/>
      <c r="F31" s="95"/>
      <c r="G31" s="82"/>
      <c r="H31" s="82"/>
      <c r="I31" s="119">
        <f t="shared" si="0"/>
        <v>0</v>
      </c>
    </row>
    <row r="32" spans="2:9" ht="33.6" customHeight="1" x14ac:dyDescent="0.5">
      <c r="B32" s="64">
        <v>25</v>
      </c>
      <c r="C32" s="116" t="s">
        <v>514</v>
      </c>
      <c r="D32" s="95"/>
      <c r="E32" s="114"/>
      <c r="F32" s="95"/>
      <c r="G32" s="82"/>
      <c r="H32" s="82"/>
      <c r="I32" s="119">
        <f t="shared" si="0"/>
        <v>0</v>
      </c>
    </row>
    <row r="33" spans="2:9" ht="33.6" customHeight="1" x14ac:dyDescent="0.5">
      <c r="B33" s="64">
        <v>26</v>
      </c>
      <c r="C33" s="117" t="s">
        <v>515</v>
      </c>
      <c r="D33" s="95"/>
      <c r="E33" s="114"/>
      <c r="F33" s="95"/>
      <c r="G33" s="82"/>
      <c r="H33" s="82"/>
      <c r="I33" s="119">
        <f t="shared" si="0"/>
        <v>0</v>
      </c>
    </row>
    <row r="34" spans="2:9" ht="33.6" customHeight="1" x14ac:dyDescent="0.5">
      <c r="B34" s="64">
        <v>27</v>
      </c>
      <c r="C34" s="116" t="s">
        <v>516</v>
      </c>
      <c r="D34" s="95"/>
      <c r="E34" s="114"/>
      <c r="F34" s="95"/>
      <c r="G34" s="82"/>
      <c r="H34" s="82"/>
      <c r="I34" s="119">
        <f t="shared" si="0"/>
        <v>0</v>
      </c>
    </row>
    <row r="35" spans="2:9" ht="33.6" customHeight="1" x14ac:dyDescent="0.5">
      <c r="B35" s="64">
        <v>28</v>
      </c>
      <c r="C35" s="117" t="s">
        <v>517</v>
      </c>
      <c r="D35" s="95"/>
      <c r="E35" s="114"/>
      <c r="F35" s="95"/>
      <c r="G35" s="82"/>
      <c r="H35" s="82"/>
      <c r="I35" s="119">
        <f t="shared" si="0"/>
        <v>0</v>
      </c>
    </row>
    <row r="36" spans="2:9" ht="33.6" customHeight="1" x14ac:dyDescent="0.5">
      <c r="B36" s="64">
        <v>29</v>
      </c>
      <c r="C36" s="116" t="s">
        <v>518</v>
      </c>
      <c r="D36" s="95"/>
      <c r="E36" s="114"/>
      <c r="F36" s="95"/>
      <c r="G36" s="82"/>
      <c r="H36" s="82"/>
      <c r="I36" s="119">
        <f t="shared" si="0"/>
        <v>0</v>
      </c>
    </row>
    <row r="37" spans="2:9" ht="33.6" customHeight="1" x14ac:dyDescent="0.5">
      <c r="B37" s="64">
        <v>30</v>
      </c>
      <c r="C37" s="117" t="s">
        <v>519</v>
      </c>
      <c r="D37" s="95"/>
      <c r="E37" s="114"/>
      <c r="F37" s="95"/>
      <c r="G37" s="82"/>
      <c r="H37" s="82"/>
      <c r="I37" s="119">
        <f t="shared" si="0"/>
        <v>0</v>
      </c>
    </row>
    <row r="38" spans="2:9" ht="33.6" customHeight="1" x14ac:dyDescent="0.5">
      <c r="B38" s="64">
        <v>31</v>
      </c>
      <c r="C38" s="116" t="s">
        <v>520</v>
      </c>
      <c r="D38" s="95"/>
      <c r="E38" s="114"/>
      <c r="F38" s="95"/>
      <c r="G38" s="82"/>
      <c r="H38" s="82"/>
      <c r="I38" s="119">
        <f t="shared" si="0"/>
        <v>0</v>
      </c>
    </row>
    <row r="39" spans="2:9" ht="33.6" customHeight="1" x14ac:dyDescent="0.5">
      <c r="B39" s="64">
        <v>32</v>
      </c>
      <c r="C39" s="117" t="s">
        <v>521</v>
      </c>
      <c r="D39" s="95"/>
      <c r="E39" s="114"/>
      <c r="F39" s="95"/>
      <c r="G39" s="82"/>
      <c r="H39" s="82"/>
      <c r="I39" s="119">
        <f t="shared" si="0"/>
        <v>0</v>
      </c>
    </row>
    <row r="40" spans="2:9" ht="33.6" customHeight="1" x14ac:dyDescent="0.5">
      <c r="B40" s="64">
        <v>33</v>
      </c>
      <c r="C40" s="116" t="s">
        <v>522</v>
      </c>
      <c r="D40" s="82"/>
      <c r="E40" s="114"/>
      <c r="F40" s="95"/>
      <c r="G40" s="82"/>
      <c r="H40" s="82"/>
      <c r="I40" s="119">
        <f t="shared" si="0"/>
        <v>0</v>
      </c>
    </row>
    <row r="41" spans="2:9" ht="40.5" x14ac:dyDescent="0.5">
      <c r="B41" s="64">
        <v>34</v>
      </c>
      <c r="C41" s="117" t="s">
        <v>523</v>
      </c>
      <c r="D41" s="95"/>
      <c r="E41" s="114"/>
      <c r="F41" s="95"/>
      <c r="G41" s="82"/>
      <c r="H41" s="82"/>
      <c r="I41" s="119">
        <f t="shared" si="0"/>
        <v>0</v>
      </c>
    </row>
    <row r="42" spans="2:9" ht="33.6" customHeight="1" x14ac:dyDescent="0.5">
      <c r="B42" s="64">
        <v>35</v>
      </c>
      <c r="C42" s="116" t="s">
        <v>524</v>
      </c>
      <c r="D42" s="95"/>
      <c r="E42" s="114"/>
      <c r="F42" s="95"/>
      <c r="G42" s="82"/>
      <c r="H42" s="82"/>
      <c r="I42" s="119">
        <f>D42-E42-F42</f>
        <v>0</v>
      </c>
    </row>
    <row r="43" spans="2:9" ht="33.6" customHeight="1" x14ac:dyDescent="0.5">
      <c r="B43" s="211" t="s">
        <v>525</v>
      </c>
      <c r="C43" s="211"/>
      <c r="D43" s="211"/>
      <c r="E43" s="211"/>
      <c r="F43" s="211"/>
      <c r="G43" s="211"/>
      <c r="H43" s="211"/>
      <c r="I43" s="211"/>
    </row>
    <row r="44" spans="2:9" ht="33.6" customHeight="1" x14ac:dyDescent="0.5">
      <c r="B44" s="64">
        <v>36</v>
      </c>
      <c r="C44" s="116"/>
      <c r="D44" s="82"/>
      <c r="E44" s="119"/>
      <c r="F44" s="82"/>
      <c r="G44" s="82"/>
      <c r="H44" s="82"/>
      <c r="I44" s="119">
        <f>D44-E44-F44</f>
        <v>0</v>
      </c>
    </row>
    <row r="45" spans="2:9" ht="33.6" customHeight="1" x14ac:dyDescent="0.5">
      <c r="B45" s="64">
        <v>37</v>
      </c>
      <c r="C45" s="117"/>
      <c r="D45" s="82"/>
      <c r="E45" s="119"/>
      <c r="F45" s="82"/>
      <c r="G45" s="82"/>
      <c r="H45" s="82"/>
      <c r="I45" s="119">
        <f t="shared" ref="I45:I46" si="1">D45-E45-F45</f>
        <v>0</v>
      </c>
    </row>
    <row r="46" spans="2:9" ht="33.6" customHeight="1" x14ac:dyDescent="0.5">
      <c r="B46" s="64">
        <v>38</v>
      </c>
      <c r="C46" s="116"/>
      <c r="D46" s="82"/>
      <c r="E46" s="119"/>
      <c r="F46" s="82"/>
      <c r="G46" s="82"/>
      <c r="H46" s="82"/>
      <c r="I46" s="119">
        <f t="shared" si="1"/>
        <v>0</v>
      </c>
    </row>
    <row r="47" spans="2:9" ht="37.15" customHeight="1" x14ac:dyDescent="0.5">
      <c r="B47" s="212" t="s">
        <v>526</v>
      </c>
      <c r="C47" s="213"/>
      <c r="D47" s="120">
        <v>0</v>
      </c>
      <c r="E47" s="121">
        <v>0</v>
      </c>
      <c r="F47" s="120">
        <v>0</v>
      </c>
      <c r="G47" s="122"/>
      <c r="H47" s="122"/>
      <c r="I47" s="121">
        <f>SUM(I8:I46)</f>
        <v>998000</v>
      </c>
    </row>
    <row r="48" spans="2:9" ht="33.6" customHeight="1" x14ac:dyDescent="0.5">
      <c r="B48" s="39"/>
      <c r="C48" s="118"/>
      <c r="D48" s="39"/>
      <c r="E48" s="118"/>
      <c r="F48" s="39"/>
      <c r="G48" s="39"/>
      <c r="H48" s="39"/>
      <c r="I48" s="118"/>
    </row>
    <row r="49" spans="2:9" ht="33.6" customHeight="1" x14ac:dyDescent="0.5">
      <c r="B49" s="39"/>
      <c r="C49" s="118"/>
      <c r="D49" s="39"/>
      <c r="E49" s="118"/>
      <c r="F49" s="39"/>
      <c r="G49" s="39"/>
      <c r="H49" s="39"/>
      <c r="I49" s="118"/>
    </row>
    <row r="50" spans="2:9" ht="33.6" customHeight="1" x14ac:dyDescent="0.5">
      <c r="B50" s="39"/>
      <c r="C50" s="118"/>
      <c r="D50" s="39"/>
      <c r="E50" s="118"/>
      <c r="F50" s="39"/>
      <c r="G50" s="39"/>
      <c r="H50" s="39"/>
      <c r="I50" s="118"/>
    </row>
    <row r="51" spans="2:9" ht="33.6" customHeight="1" x14ac:dyDescent="0.5">
      <c r="B51" s="39"/>
      <c r="C51" s="118"/>
      <c r="D51" s="39"/>
      <c r="E51" s="118"/>
      <c r="F51" s="39"/>
      <c r="G51" s="39"/>
      <c r="H51" s="39"/>
      <c r="I51" s="118"/>
    </row>
    <row r="52" spans="2:9" ht="20.25" x14ac:dyDescent="0.5">
      <c r="B52" s="39"/>
      <c r="C52" s="118"/>
      <c r="D52" s="39"/>
      <c r="E52" s="118"/>
      <c r="F52" s="39"/>
      <c r="G52" s="39"/>
      <c r="H52" s="39"/>
      <c r="I52" s="118"/>
    </row>
    <row r="53" spans="2:9" ht="20.25" x14ac:dyDescent="0.5">
      <c r="B53" s="39"/>
      <c r="C53" s="118"/>
      <c r="D53" s="39"/>
      <c r="E53" s="118"/>
      <c r="F53" s="39"/>
      <c r="G53" s="39"/>
      <c r="H53" s="39"/>
      <c r="I53" s="118"/>
    </row>
    <row r="54" spans="2:9" ht="20.25" x14ac:dyDescent="0.5">
      <c r="B54" s="39"/>
      <c r="C54" s="118"/>
      <c r="D54" s="39"/>
      <c r="E54" s="118"/>
      <c r="F54" s="39"/>
      <c r="G54" s="39"/>
      <c r="H54" s="39"/>
      <c r="I54" s="118"/>
    </row>
    <row r="55" spans="2:9" ht="20.25" x14ac:dyDescent="0.5">
      <c r="B55" s="39"/>
      <c r="C55" s="118"/>
      <c r="D55" s="39"/>
      <c r="E55" s="118"/>
      <c r="F55" s="39"/>
      <c r="G55" s="39"/>
      <c r="H55" s="39"/>
      <c r="I55" s="118"/>
    </row>
    <row r="56" spans="2:9" ht="20.25" x14ac:dyDescent="0.5">
      <c r="B56" s="39"/>
      <c r="C56" s="118"/>
      <c r="D56" s="39"/>
      <c r="E56" s="118"/>
      <c r="F56" s="39"/>
      <c r="G56" s="39"/>
      <c r="H56" s="39"/>
      <c r="I56" s="118"/>
    </row>
    <row r="57" spans="2:9" ht="20.25" x14ac:dyDescent="0.5">
      <c r="B57" s="39"/>
      <c r="C57" s="118"/>
      <c r="D57" s="39"/>
      <c r="E57" s="118"/>
      <c r="F57" s="39"/>
      <c r="G57" s="39"/>
      <c r="H57" s="39"/>
      <c r="I57" s="118"/>
    </row>
    <row r="58" spans="2:9" ht="20.25" x14ac:dyDescent="0.5">
      <c r="B58" s="39"/>
      <c r="C58" s="118"/>
      <c r="D58" s="39"/>
      <c r="E58" s="118"/>
      <c r="F58" s="39"/>
      <c r="G58" s="39"/>
      <c r="H58" s="39"/>
      <c r="I58" s="118"/>
    </row>
    <row r="59" spans="2:9" ht="20.25" x14ac:dyDescent="0.5">
      <c r="B59" s="39"/>
      <c r="C59" s="118"/>
      <c r="D59" s="39"/>
      <c r="E59" s="118"/>
      <c r="F59" s="39"/>
      <c r="G59" s="39"/>
      <c r="H59" s="39"/>
      <c r="I59" s="118"/>
    </row>
    <row r="60" spans="2:9" ht="20.25" x14ac:dyDescent="0.5">
      <c r="B60" s="39"/>
      <c r="C60" s="118"/>
      <c r="D60" s="39"/>
      <c r="E60" s="118"/>
      <c r="F60" s="39"/>
      <c r="G60" s="39"/>
      <c r="H60" s="39"/>
      <c r="I60" s="118"/>
    </row>
  </sheetData>
  <mergeCells count="3">
    <mergeCell ref="B43:I43"/>
    <mergeCell ref="B47:C47"/>
    <mergeCell ref="B2:I2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8F4F-76BD-48A8-8988-F280D3FB997B}">
  <sheetPr codeName="Sheet22"/>
  <dimension ref="B2:G8"/>
  <sheetViews>
    <sheetView showGridLines="0" rightToLeft="1" workbookViewId="0"/>
  </sheetViews>
  <sheetFormatPr defaultColWidth="8.75" defaultRowHeight="19.5" x14ac:dyDescent="0.5"/>
  <cols>
    <col min="1" max="1" width="4.125" style="31" customWidth="1"/>
    <col min="2" max="2" width="13" style="31" customWidth="1"/>
    <col min="3" max="3" width="31.25" style="31" customWidth="1"/>
    <col min="4" max="4" width="25.625" style="31" customWidth="1"/>
    <col min="5" max="5" width="26.375" style="31" customWidth="1"/>
    <col min="6" max="6" width="28" style="31" customWidth="1"/>
    <col min="7" max="7" width="17.875" style="31" customWidth="1"/>
    <col min="8" max="16384" width="8.75" style="31"/>
  </cols>
  <sheetData>
    <row r="2" spans="2:7" ht="25.5" x14ac:dyDescent="0.5">
      <c r="B2" s="214" t="s">
        <v>332</v>
      </c>
      <c r="C2" s="214"/>
      <c r="D2" s="214"/>
      <c r="E2" s="214"/>
      <c r="F2" s="214"/>
      <c r="G2" s="214"/>
    </row>
    <row r="6" spans="2:7" ht="4.9000000000000004" customHeight="1" x14ac:dyDescent="0.5"/>
    <row r="7" spans="2:7" ht="43.15" customHeight="1" x14ac:dyDescent="0.5">
      <c r="B7" s="63" t="s">
        <v>0</v>
      </c>
      <c r="C7" s="63" t="s">
        <v>359</v>
      </c>
      <c r="D7" s="63" t="s">
        <v>358</v>
      </c>
      <c r="E7" s="63" t="s">
        <v>357</v>
      </c>
      <c r="F7" s="63" t="s">
        <v>356</v>
      </c>
      <c r="G7" s="63" t="s">
        <v>353</v>
      </c>
    </row>
    <row r="8" spans="2:7" ht="33" customHeight="1" x14ac:dyDescent="0.5">
      <c r="B8" s="64"/>
      <c r="C8" s="65"/>
      <c r="D8" s="123"/>
      <c r="E8" s="65"/>
      <c r="F8" s="65"/>
      <c r="G8" s="36"/>
    </row>
  </sheetData>
  <mergeCells count="1">
    <mergeCell ref="B2:G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06EB300-BB52-4E27-81F1-EDD34DEF6D40}">
          <x14:formula1>
            <xm:f>سورس!$B$3:$B$4</xm:f>
          </x14:formula1>
          <xm:sqref>C8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AD6D7-2AB3-42BC-B8D5-67ADB1215D92}">
  <sheetPr codeName="Sheet23"/>
  <dimension ref="B2:G8"/>
  <sheetViews>
    <sheetView showGridLines="0" rightToLeft="1" workbookViewId="0"/>
  </sheetViews>
  <sheetFormatPr defaultColWidth="8.75" defaultRowHeight="19.5" x14ac:dyDescent="0.5"/>
  <cols>
    <col min="1" max="1" width="4" style="31" customWidth="1"/>
    <col min="2" max="2" width="12" style="31" customWidth="1"/>
    <col min="3" max="3" width="26.875" style="31" customWidth="1"/>
    <col min="4" max="4" width="24.625" style="31" customWidth="1"/>
    <col min="5" max="5" width="25.25" style="31" customWidth="1"/>
    <col min="6" max="6" width="40.625" style="31" customWidth="1"/>
    <col min="7" max="7" width="15" style="31" customWidth="1"/>
    <col min="8" max="16384" width="8.75" style="31"/>
  </cols>
  <sheetData>
    <row r="2" spans="2:7" ht="23.25" x14ac:dyDescent="0.5">
      <c r="B2" s="215" t="s">
        <v>530</v>
      </c>
      <c r="C2" s="215"/>
      <c r="D2" s="215"/>
      <c r="E2" s="215"/>
      <c r="F2" s="215"/>
      <c r="G2" s="215"/>
    </row>
    <row r="6" spans="2:7" ht="6" customHeight="1" x14ac:dyDescent="0.5"/>
    <row r="7" spans="2:7" ht="45.6" customHeight="1" x14ac:dyDescent="0.5">
      <c r="B7" s="48" t="s">
        <v>73</v>
      </c>
      <c r="C7" s="48" t="s">
        <v>359</v>
      </c>
      <c r="D7" s="48" t="s">
        <v>368</v>
      </c>
      <c r="E7" s="48" t="s">
        <v>528</v>
      </c>
      <c r="F7" s="48" t="s">
        <v>529</v>
      </c>
      <c r="G7" s="48" t="s">
        <v>151</v>
      </c>
    </row>
    <row r="8" spans="2:7" ht="29.45" customHeight="1" x14ac:dyDescent="0.5">
      <c r="B8" s="49"/>
      <c r="C8" s="94"/>
      <c r="D8" s="51"/>
      <c r="E8" s="51">
        <v>2000</v>
      </c>
      <c r="F8" s="51">
        <v>25</v>
      </c>
      <c r="G8" s="14"/>
    </row>
  </sheetData>
  <mergeCells count="1">
    <mergeCell ref="B2:G2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F50B0F-A86A-46E4-B8F1-C9CBFA38D389}">
          <x14:formula1>
            <xm:f>سورس!$B$3:$B$4</xm:f>
          </x14:formula1>
          <xm:sqref>C8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D1992-64EC-409A-A17D-F6F42190BCAC}">
  <sheetPr codeName="Sheet24"/>
  <dimension ref="B2:I8"/>
  <sheetViews>
    <sheetView showGridLines="0" rightToLeft="1" zoomScale="90" zoomScaleNormal="90" workbookViewId="0"/>
  </sheetViews>
  <sheetFormatPr defaultColWidth="8.75" defaultRowHeight="19.5" x14ac:dyDescent="0.5"/>
  <cols>
    <col min="1" max="1" width="4" style="31" customWidth="1"/>
    <col min="2" max="2" width="14.75" style="31" customWidth="1"/>
    <col min="3" max="3" width="39.375" style="31" customWidth="1"/>
    <col min="4" max="4" width="20.875" style="31" customWidth="1"/>
    <col min="5" max="5" width="26.75" style="31" customWidth="1"/>
    <col min="6" max="6" width="21.125" style="31" customWidth="1"/>
    <col min="7" max="7" width="17" style="31" customWidth="1"/>
    <col min="8" max="8" width="21.625" style="31" customWidth="1"/>
    <col min="9" max="9" width="15.75" style="31" customWidth="1"/>
    <col min="10" max="16384" width="8.75" style="31"/>
  </cols>
  <sheetData>
    <row r="2" spans="2:9" ht="22.15" customHeight="1" x14ac:dyDescent="0.5">
      <c r="B2" s="215" t="s">
        <v>550</v>
      </c>
      <c r="C2" s="215"/>
      <c r="D2" s="215"/>
      <c r="E2" s="215"/>
      <c r="F2" s="215"/>
      <c r="G2" s="215"/>
      <c r="H2" s="215"/>
      <c r="I2" s="215"/>
    </row>
    <row r="6" spans="2:9" ht="4.1500000000000004" customHeight="1" x14ac:dyDescent="0.5"/>
    <row r="7" spans="2:9" ht="58.15" customHeight="1" x14ac:dyDescent="0.5">
      <c r="B7" s="48" t="s">
        <v>73</v>
      </c>
      <c r="C7" s="48" t="s">
        <v>373</v>
      </c>
      <c r="D7" s="48" t="s">
        <v>531</v>
      </c>
      <c r="E7" s="19" t="s">
        <v>532</v>
      </c>
      <c r="F7" s="48" t="s">
        <v>533</v>
      </c>
      <c r="G7" s="48" t="s">
        <v>534</v>
      </c>
      <c r="H7" s="19" t="s">
        <v>535</v>
      </c>
      <c r="I7" s="48" t="s">
        <v>151</v>
      </c>
    </row>
    <row r="8" spans="2:9" ht="38.450000000000003" customHeight="1" x14ac:dyDescent="0.5">
      <c r="B8" s="49"/>
      <c r="C8" s="94"/>
      <c r="D8" s="94"/>
      <c r="E8" s="94"/>
      <c r="F8" s="94"/>
      <c r="G8" s="94"/>
      <c r="H8" s="94"/>
      <c r="I8" s="14"/>
    </row>
  </sheetData>
  <mergeCells count="1">
    <mergeCell ref="B2:I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6391FCC-9998-4C7C-8027-BB8D11FC03B5}">
          <x14:formula1>
            <xm:f>سورس!$B$73:$B$81</xm:f>
          </x14:formula1>
          <xm:sqref>C8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10178-D43D-45D3-A272-318CB0D25D16}">
  <sheetPr codeName="Sheet25"/>
  <dimension ref="B1:L9"/>
  <sheetViews>
    <sheetView showGridLines="0" rightToLeft="1" zoomScale="90" zoomScaleNormal="90" workbookViewId="0"/>
  </sheetViews>
  <sheetFormatPr defaultColWidth="8.75" defaultRowHeight="19.5" x14ac:dyDescent="0.5"/>
  <cols>
    <col min="1" max="1" width="3.875" style="31" customWidth="1"/>
    <col min="2" max="2" width="17.75" style="31" customWidth="1"/>
    <col min="3" max="3" width="14" style="31" customWidth="1"/>
    <col min="4" max="4" width="16" style="31" customWidth="1"/>
    <col min="5" max="5" width="13.875" style="31" customWidth="1"/>
    <col min="6" max="6" width="17.25" style="31" customWidth="1"/>
    <col min="7" max="7" width="16.125" style="31" customWidth="1"/>
    <col min="8" max="8" width="12.875" style="31" customWidth="1"/>
    <col min="9" max="9" width="23" style="31" customWidth="1"/>
    <col min="10" max="10" width="26.75" style="31" customWidth="1"/>
    <col min="11" max="11" width="30.125" style="31" customWidth="1"/>
    <col min="12" max="12" width="11.625" style="31" customWidth="1"/>
    <col min="13" max="16384" width="8.75" style="31"/>
  </cols>
  <sheetData>
    <row r="1" spans="2:12" ht="15.6" customHeight="1" x14ac:dyDescent="0.5"/>
    <row r="2" spans="2:12" ht="22.15" customHeight="1" x14ac:dyDescent="0.5">
      <c r="B2" s="215" t="s">
        <v>551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</row>
    <row r="6" spans="2:12" ht="7.9" customHeight="1" x14ac:dyDescent="0.5"/>
    <row r="7" spans="2:12" ht="46.9" customHeight="1" x14ac:dyDescent="0.5">
      <c r="B7" s="171" t="s">
        <v>12</v>
      </c>
      <c r="C7" s="172" t="s">
        <v>545</v>
      </c>
      <c r="D7" s="173"/>
      <c r="E7" s="171" t="s">
        <v>372</v>
      </c>
      <c r="F7" s="171" t="s">
        <v>369</v>
      </c>
      <c r="G7" s="171" t="s">
        <v>546</v>
      </c>
      <c r="H7" s="171" t="s">
        <v>152</v>
      </c>
      <c r="I7" s="162" t="s">
        <v>547</v>
      </c>
      <c r="J7" s="162" t="s">
        <v>548</v>
      </c>
      <c r="K7" s="162" t="s">
        <v>549</v>
      </c>
      <c r="L7" s="171" t="s">
        <v>151</v>
      </c>
    </row>
    <row r="8" spans="2:12" ht="46.9" customHeight="1" x14ac:dyDescent="0.5">
      <c r="B8" s="171"/>
      <c r="C8" s="48" t="s">
        <v>177</v>
      </c>
      <c r="D8" s="48" t="s">
        <v>1</v>
      </c>
      <c r="E8" s="171"/>
      <c r="F8" s="171"/>
      <c r="G8" s="171"/>
      <c r="H8" s="171"/>
      <c r="I8" s="162"/>
      <c r="J8" s="162"/>
      <c r="K8" s="162"/>
      <c r="L8" s="171"/>
    </row>
    <row r="9" spans="2:12" ht="43.9" customHeight="1" x14ac:dyDescent="0.5">
      <c r="B9" s="94"/>
      <c r="C9" s="94"/>
      <c r="D9" s="94"/>
      <c r="E9" s="94"/>
      <c r="F9" s="94"/>
      <c r="G9" s="94"/>
      <c r="H9" s="94"/>
      <c r="I9" s="94"/>
      <c r="J9" s="55"/>
      <c r="K9" s="55"/>
      <c r="L9" s="14"/>
    </row>
  </sheetData>
  <mergeCells count="11">
    <mergeCell ref="B2:L2"/>
    <mergeCell ref="F7:F8"/>
    <mergeCell ref="E7:E8"/>
    <mergeCell ref="B7:B8"/>
    <mergeCell ref="L7:L8"/>
    <mergeCell ref="K7:K8"/>
    <mergeCell ref="J7:J8"/>
    <mergeCell ref="I7:I8"/>
    <mergeCell ref="H7:H8"/>
    <mergeCell ref="G7:G8"/>
    <mergeCell ref="C7:D7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EE697A9-62AF-42F9-A76E-CD919B59D257}">
          <x14:formula1>
            <xm:f>سورس!$B$82:$B$83</xm:f>
          </x14:formula1>
          <xm:sqref>F9</xm:sqref>
        </x14:dataValidation>
        <x14:dataValidation type="list" allowBlank="1" showInputMessage="1" showErrorMessage="1" xr:uid="{2A05FAB0-D152-4D02-84BC-21603244811B}">
          <x14:formula1>
            <xm:f>سورس!$B$84:$B$86</xm:f>
          </x14:formula1>
          <xm:sqref>E9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B32FC-6F80-4A44-9472-BFE73A43ADBD}">
  <sheetPr codeName="Sheet26"/>
  <dimension ref="B1:M8"/>
  <sheetViews>
    <sheetView showGridLines="0" rightToLeft="1" zoomScale="80" zoomScaleNormal="80" workbookViewId="0"/>
  </sheetViews>
  <sheetFormatPr defaultColWidth="8.75" defaultRowHeight="20.25" x14ac:dyDescent="0.5"/>
  <cols>
    <col min="1" max="1" width="4" style="39" customWidth="1"/>
    <col min="2" max="2" width="16" style="39" customWidth="1"/>
    <col min="3" max="3" width="21.25" style="39" customWidth="1"/>
    <col min="4" max="4" width="13.25" style="39" customWidth="1"/>
    <col min="5" max="5" width="26.375" style="39" customWidth="1"/>
    <col min="6" max="6" width="20" style="39" customWidth="1"/>
    <col min="7" max="7" width="16.75" style="39" customWidth="1"/>
    <col min="8" max="8" width="15.625" style="39" customWidth="1"/>
    <col min="9" max="9" width="19.25" style="39" customWidth="1"/>
    <col min="10" max="10" width="13" style="39" customWidth="1"/>
    <col min="11" max="11" width="23.875" style="39" customWidth="1"/>
    <col min="12" max="12" width="17.375" style="39" customWidth="1"/>
    <col min="13" max="13" width="13.25" style="39" customWidth="1"/>
    <col min="14" max="16384" width="8.75" style="39"/>
  </cols>
  <sheetData>
    <row r="1" spans="2:13" ht="16.149999999999999" customHeight="1" x14ac:dyDescent="0.5"/>
    <row r="2" spans="2:13" ht="22.15" customHeight="1" x14ac:dyDescent="0.5">
      <c r="B2" s="215" t="s">
        <v>551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</row>
    <row r="6" spans="2:13" ht="7.15" customHeight="1" x14ac:dyDescent="0.5"/>
    <row r="7" spans="2:13" ht="91.9" customHeight="1" x14ac:dyDescent="0.5">
      <c r="B7" s="63" t="s">
        <v>9</v>
      </c>
      <c r="C7" s="63" t="s">
        <v>558</v>
      </c>
      <c r="D7" s="63" t="s">
        <v>82</v>
      </c>
      <c r="E7" s="63" t="s">
        <v>559</v>
      </c>
      <c r="F7" s="63" t="s">
        <v>560</v>
      </c>
      <c r="G7" s="62" t="s">
        <v>561</v>
      </c>
      <c r="H7" s="63" t="s">
        <v>355</v>
      </c>
      <c r="I7" s="63" t="s">
        <v>562</v>
      </c>
      <c r="J7" s="63" t="s">
        <v>371</v>
      </c>
      <c r="K7" s="62" t="s">
        <v>563</v>
      </c>
      <c r="L7" s="63" t="s">
        <v>564</v>
      </c>
      <c r="M7" s="63" t="s">
        <v>151</v>
      </c>
    </row>
    <row r="8" spans="2:13" ht="43.9" customHeight="1" x14ac:dyDescent="0.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36"/>
    </row>
  </sheetData>
  <mergeCells count="1">
    <mergeCell ref="B2:M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7BC035E9-7C8B-415C-A970-799753A694CE}">
          <x14:formula1>
            <xm:f>سورس!$B$55:$B$56</xm:f>
          </x14:formula1>
          <xm:sqref>B8</xm:sqref>
        </x14:dataValidation>
        <x14:dataValidation type="list" allowBlank="1" showInputMessage="1" showErrorMessage="1" xr:uid="{31179D3C-DDF0-4E26-A328-52ACE74C9BF9}">
          <x14:formula1>
            <xm:f>سورس!$B$1:$B$2</xm:f>
          </x14:formula1>
          <xm:sqref>D8</xm:sqref>
        </x14:dataValidation>
        <x14:dataValidation type="list" allowBlank="1" showInputMessage="1" showErrorMessage="1" xr:uid="{99DEA694-7989-4C94-8F0B-5235AFF09570}">
          <x14:formula1>
            <xm:f>سورس!$B$87:$B$88</xm:f>
          </x14:formula1>
          <xm:sqref>H8</xm:sqref>
        </x14:dataValidation>
        <x14:dataValidation type="list" allowBlank="1" showInputMessage="1" showErrorMessage="1" xr:uid="{F3C7CA90-AE9F-4C1E-B347-7509EE3519B6}">
          <x14:formula1>
            <xm:f>سورس!$B$82:$B$83</xm:f>
          </x14:formula1>
          <xm:sqref>I8</xm:sqref>
        </x14:dataValidation>
        <x14:dataValidation type="list" allowBlank="1" showInputMessage="1" showErrorMessage="1" xr:uid="{8D211A84-8E4E-4B1E-B56C-6B29AB014529}">
          <x14:formula1>
            <xm:f>سورس!$B$89:$B$92</xm:f>
          </x14:formula1>
          <xm:sqref>L8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3FB04-FB63-4E66-A3C6-04C3D50F86F2}">
  <sheetPr codeName="Sheet27"/>
  <dimension ref="B1:H8"/>
  <sheetViews>
    <sheetView showGridLines="0" rightToLeft="1" workbookViewId="0"/>
  </sheetViews>
  <sheetFormatPr defaultColWidth="8.75" defaultRowHeight="19.5" x14ac:dyDescent="0.5"/>
  <cols>
    <col min="1" max="1" width="4.25" style="31" customWidth="1"/>
    <col min="2" max="2" width="16.125" style="31" customWidth="1"/>
    <col min="3" max="3" width="38.625" style="31" customWidth="1"/>
    <col min="4" max="4" width="25.125" style="31" customWidth="1"/>
    <col min="5" max="5" width="23.25" style="31" customWidth="1"/>
    <col min="6" max="6" width="26.5" style="31" customWidth="1"/>
    <col min="7" max="7" width="27.5" style="31" customWidth="1"/>
    <col min="8" max="8" width="11" style="31" customWidth="1"/>
    <col min="9" max="16384" width="8.75" style="31"/>
  </cols>
  <sheetData>
    <row r="1" spans="2:8" ht="15" customHeight="1" x14ac:dyDescent="0.5"/>
    <row r="2" spans="2:8" ht="23.25" x14ac:dyDescent="0.5">
      <c r="B2" s="215" t="s">
        <v>570</v>
      </c>
      <c r="C2" s="215"/>
      <c r="D2" s="215"/>
      <c r="E2" s="215"/>
      <c r="F2" s="215"/>
      <c r="G2" s="215"/>
      <c r="H2" s="215"/>
    </row>
    <row r="6" spans="2:8" ht="4.9000000000000004" customHeight="1" x14ac:dyDescent="0.5"/>
    <row r="7" spans="2:8" ht="39.6" customHeight="1" x14ac:dyDescent="0.5">
      <c r="B7" s="63" t="s">
        <v>73</v>
      </c>
      <c r="C7" s="63" t="s">
        <v>12</v>
      </c>
      <c r="D7" s="63" t="s">
        <v>370</v>
      </c>
      <c r="E7" s="63" t="s">
        <v>369</v>
      </c>
      <c r="F7" s="63" t="s">
        <v>546</v>
      </c>
      <c r="G7" s="63" t="s">
        <v>569</v>
      </c>
      <c r="H7" s="63" t="s">
        <v>151</v>
      </c>
    </row>
    <row r="8" spans="2:8" ht="34.9" customHeight="1" x14ac:dyDescent="0.5">
      <c r="B8" s="64"/>
      <c r="C8" s="65"/>
      <c r="D8" s="65"/>
      <c r="E8" s="65"/>
      <c r="F8" s="65"/>
      <c r="G8" s="65"/>
      <c r="H8" s="36"/>
    </row>
  </sheetData>
  <mergeCells count="1">
    <mergeCell ref="B2:H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73F4053-6420-4503-9372-168373676A2D}">
          <x14:formula1>
            <xm:f>سورس!$B$82:$B$83</xm:f>
          </x14:formula1>
          <xm:sqref>E8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99EEF-7616-489C-ADEA-636608A1A4C9}">
  <sheetPr codeName="Sheet28"/>
  <dimension ref="B1:C12"/>
  <sheetViews>
    <sheetView showGridLines="0" rightToLeft="1" workbookViewId="0"/>
  </sheetViews>
  <sheetFormatPr defaultColWidth="8.75" defaultRowHeight="19.5" x14ac:dyDescent="0.5"/>
  <cols>
    <col min="1" max="1" width="4.25" style="31" customWidth="1"/>
    <col min="2" max="2" width="76.25" style="31" customWidth="1"/>
    <col min="3" max="3" width="55.875" style="31" customWidth="1"/>
    <col min="4" max="16384" width="8.75" style="31"/>
  </cols>
  <sheetData>
    <row r="1" spans="2:3" ht="15.6" customHeight="1" x14ac:dyDescent="0.5"/>
    <row r="2" spans="2:3" ht="22.15" customHeight="1" x14ac:dyDescent="0.5">
      <c r="B2" s="215" t="s">
        <v>571</v>
      </c>
      <c r="C2" s="215"/>
    </row>
    <row r="6" spans="2:3" ht="5.45" customHeight="1" x14ac:dyDescent="0.5"/>
    <row r="7" spans="2:3" ht="27" customHeight="1" x14ac:dyDescent="0.5">
      <c r="B7" s="48" t="s">
        <v>12</v>
      </c>
      <c r="C7" s="48" t="s">
        <v>171</v>
      </c>
    </row>
    <row r="8" spans="2:3" ht="26.25" customHeight="1" x14ac:dyDescent="0.5">
      <c r="B8" s="14" t="s">
        <v>572</v>
      </c>
      <c r="C8" s="94">
        <v>0</v>
      </c>
    </row>
    <row r="9" spans="2:3" ht="24.75" customHeight="1" x14ac:dyDescent="0.5">
      <c r="B9" s="125" t="s">
        <v>573</v>
      </c>
      <c r="C9" s="94">
        <v>0</v>
      </c>
    </row>
    <row r="10" spans="2:3" ht="26.25" customHeight="1" x14ac:dyDescent="0.5">
      <c r="B10" s="14" t="s">
        <v>574</v>
      </c>
      <c r="C10" s="94">
        <v>1000</v>
      </c>
    </row>
    <row r="11" spans="2:3" ht="26.25" customHeight="1" x14ac:dyDescent="0.5">
      <c r="B11" s="125" t="s">
        <v>575</v>
      </c>
      <c r="C11" s="124">
        <v>0</v>
      </c>
    </row>
    <row r="12" spans="2:3" ht="27" customHeight="1" x14ac:dyDescent="0.5">
      <c r="B12" s="14" t="s">
        <v>576</v>
      </c>
      <c r="C12" s="124">
        <v>0</v>
      </c>
    </row>
  </sheetData>
  <mergeCells count="1">
    <mergeCell ref="B2:C2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9"/>
  <dimension ref="B1:J10"/>
  <sheetViews>
    <sheetView showGridLines="0" rightToLeft="1" workbookViewId="0"/>
  </sheetViews>
  <sheetFormatPr defaultRowHeight="14.25" x14ac:dyDescent="0.2"/>
  <cols>
    <col min="1" max="1" width="4" customWidth="1"/>
    <col min="2" max="2" width="15.75" customWidth="1"/>
    <col min="3" max="3" width="13.375" customWidth="1"/>
    <col min="4" max="4" width="30.75" customWidth="1"/>
    <col min="5" max="5" width="25.75" customWidth="1"/>
    <col min="6" max="6" width="14.125" customWidth="1"/>
    <col min="7" max="7" width="12" customWidth="1"/>
    <col min="8" max="8" width="22.375" customWidth="1"/>
    <col min="9" max="9" width="25.75" customWidth="1"/>
    <col min="10" max="10" width="15" customWidth="1"/>
  </cols>
  <sheetData>
    <row r="1" spans="2:10" ht="16.149999999999999" customHeight="1" x14ac:dyDescent="0.2"/>
    <row r="2" spans="2:10" ht="25.9" customHeight="1" x14ac:dyDescent="0.2">
      <c r="B2" s="165" t="s">
        <v>334</v>
      </c>
      <c r="C2" s="165"/>
      <c r="D2" s="165"/>
      <c r="E2" s="165"/>
      <c r="F2" s="165"/>
      <c r="G2" s="165"/>
      <c r="H2" s="165"/>
      <c r="I2" s="165"/>
      <c r="J2" s="165"/>
    </row>
    <row r="7" spans="2:10" ht="44.45" customHeight="1" x14ac:dyDescent="0.2">
      <c r="B7" s="48" t="s">
        <v>9</v>
      </c>
      <c r="C7" s="48" t="s">
        <v>138</v>
      </c>
      <c r="D7" s="48" t="s">
        <v>139</v>
      </c>
      <c r="E7" s="48" t="s">
        <v>140</v>
      </c>
      <c r="F7" s="48" t="s">
        <v>141</v>
      </c>
      <c r="G7" s="48" t="s">
        <v>142</v>
      </c>
      <c r="H7" s="48" t="s">
        <v>143</v>
      </c>
      <c r="I7" s="48" t="s">
        <v>145</v>
      </c>
      <c r="J7" s="48" t="s">
        <v>151</v>
      </c>
    </row>
    <row r="8" spans="2:10" ht="39.6" customHeight="1" x14ac:dyDescent="0.5">
      <c r="B8" s="50"/>
      <c r="C8" s="50"/>
      <c r="D8" s="50"/>
      <c r="E8" s="50"/>
      <c r="F8" s="50"/>
      <c r="G8" s="50"/>
      <c r="H8" s="50"/>
      <c r="I8" s="50"/>
      <c r="J8" s="98"/>
    </row>
    <row r="9" spans="2:10" ht="39.6" customHeight="1" x14ac:dyDescent="0.5">
      <c r="B9" s="216" t="s">
        <v>333</v>
      </c>
      <c r="C9" s="217"/>
      <c r="D9" s="217"/>
      <c r="E9" s="217"/>
      <c r="F9" s="218"/>
      <c r="G9" s="50"/>
      <c r="H9" s="50"/>
      <c r="I9" s="50">
        <v>400</v>
      </c>
      <c r="J9" s="96"/>
    </row>
    <row r="10" spans="2:10" ht="39.6" customHeight="1" x14ac:dyDescent="0.5">
      <c r="B10" s="219" t="s">
        <v>144</v>
      </c>
      <c r="C10" s="219"/>
      <c r="D10" s="219"/>
      <c r="E10" s="219"/>
      <c r="F10" s="220"/>
      <c r="G10" s="97">
        <f>G9</f>
        <v>0</v>
      </c>
      <c r="H10" s="97">
        <f>H9</f>
        <v>0</v>
      </c>
      <c r="I10" s="97">
        <f>I9</f>
        <v>400</v>
      </c>
      <c r="J10" s="96"/>
    </row>
  </sheetData>
  <mergeCells count="3">
    <mergeCell ref="B9:F9"/>
    <mergeCell ref="B10:F10"/>
    <mergeCell ref="B2:J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6F3F24C-6CCC-4DFF-8D1E-3D784AA6B630}">
          <x14:formula1>
            <xm:f>سورس!$B$55:$B$56</xm:f>
          </x14:formula1>
          <xm:sqref>B8</xm:sqref>
        </x14:dataValidation>
        <x14:dataValidation type="list" allowBlank="1" showInputMessage="1" showErrorMessage="1" xr:uid="{6925FDEE-FEE4-4238-A98A-A94C190DF03E}">
          <x14:formula1>
            <xm:f>سورس!$B$1:$B$2</xm:f>
          </x14:formula1>
          <xm:sqref>C8</xm:sqref>
        </x14:dataValidation>
        <x14:dataValidation type="list" allowBlank="1" showInputMessage="1" showErrorMessage="1" xr:uid="{6D63F3E0-EDDF-439A-ADB1-FE6B003E31EE}">
          <x14:formula1>
            <xm:f>سورس!$B$8:$B$15</xm:f>
          </x14:formula1>
          <xm:sqref>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B1:O15"/>
  <sheetViews>
    <sheetView showGridLines="0" rightToLeft="1" zoomScale="85" zoomScaleNormal="85" workbookViewId="0"/>
  </sheetViews>
  <sheetFormatPr defaultRowHeight="14.25" x14ac:dyDescent="0.2"/>
  <cols>
    <col min="1" max="1" width="4.125" customWidth="1"/>
    <col min="3" max="3" width="25.75" customWidth="1"/>
    <col min="5" max="5" width="21.125" customWidth="1"/>
    <col min="6" max="6" width="21.75" customWidth="1"/>
    <col min="7" max="7" width="14.375" customWidth="1"/>
    <col min="8" max="8" width="27.875" customWidth="1"/>
    <col min="9" max="10" width="20.25" customWidth="1"/>
    <col min="11" max="11" width="25.25" customWidth="1"/>
  </cols>
  <sheetData>
    <row r="1" spans="2:15" ht="15.6" customHeight="1" x14ac:dyDescent="0.2"/>
    <row r="2" spans="2:15" ht="6.6" customHeight="1" x14ac:dyDescent="0.2">
      <c r="B2" s="153" t="s">
        <v>261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2:15" ht="28.9" customHeight="1" x14ac:dyDescent="0.2"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9" spans="2:15" ht="13.9" customHeight="1" x14ac:dyDescent="0.2">
      <c r="B9" s="158" t="s">
        <v>260</v>
      </c>
      <c r="C9" s="158"/>
      <c r="D9" s="158"/>
      <c r="E9" s="158"/>
      <c r="F9" s="158"/>
      <c r="G9" s="158"/>
      <c r="H9" s="158"/>
      <c r="I9" s="158"/>
      <c r="J9" s="158"/>
      <c r="K9" s="158"/>
    </row>
    <row r="10" spans="2:15" ht="10.9" customHeight="1" x14ac:dyDescent="0.2">
      <c r="B10" s="158"/>
      <c r="C10" s="158"/>
      <c r="D10" s="158"/>
      <c r="E10" s="158"/>
      <c r="F10" s="158"/>
      <c r="G10" s="158"/>
      <c r="H10" s="158"/>
      <c r="I10" s="158"/>
      <c r="J10" s="158"/>
      <c r="K10" s="158"/>
    </row>
    <row r="11" spans="2:15" ht="6.6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O11" s="1"/>
    </row>
    <row r="12" spans="2:15" ht="40.9" customHeight="1" x14ac:dyDescent="0.2">
      <c r="B12" s="159" t="s">
        <v>73</v>
      </c>
      <c r="C12" s="159" t="s">
        <v>1</v>
      </c>
      <c r="D12" s="159" t="s">
        <v>2</v>
      </c>
      <c r="E12" s="159" t="s">
        <v>3</v>
      </c>
      <c r="F12" s="159" t="s">
        <v>4</v>
      </c>
      <c r="G12" s="159" t="s">
        <v>262</v>
      </c>
      <c r="H12" s="159" t="s">
        <v>391</v>
      </c>
      <c r="I12" s="159" t="s">
        <v>5</v>
      </c>
      <c r="J12" s="159"/>
      <c r="K12" s="160" t="s">
        <v>8</v>
      </c>
      <c r="L12" s="149" t="s">
        <v>151</v>
      </c>
      <c r="M12" s="150"/>
    </row>
    <row r="13" spans="2:15" ht="40.9" customHeight="1" x14ac:dyDescent="0.2">
      <c r="B13" s="159"/>
      <c r="C13" s="159"/>
      <c r="D13" s="159"/>
      <c r="E13" s="159"/>
      <c r="F13" s="159"/>
      <c r="G13" s="159"/>
      <c r="H13" s="159"/>
      <c r="I13" s="12" t="s">
        <v>7</v>
      </c>
      <c r="J13" s="12" t="s">
        <v>6</v>
      </c>
      <c r="K13" s="161"/>
      <c r="L13" s="151"/>
      <c r="M13" s="152"/>
    </row>
    <row r="14" spans="2:15" ht="42.6" customHeight="1" x14ac:dyDescent="0.2">
      <c r="B14" s="12">
        <v>1</v>
      </c>
      <c r="C14" s="13" t="s">
        <v>44</v>
      </c>
      <c r="D14" s="14" t="s">
        <v>45</v>
      </c>
      <c r="E14" s="14" t="s">
        <v>263</v>
      </c>
      <c r="F14" s="14" t="s">
        <v>46</v>
      </c>
      <c r="G14" s="14" t="s">
        <v>47</v>
      </c>
      <c r="H14" s="14"/>
      <c r="I14" s="14"/>
      <c r="J14" s="14"/>
      <c r="K14" s="14">
        <v>0</v>
      </c>
      <c r="L14" s="156"/>
      <c r="M14" s="157"/>
    </row>
    <row r="15" spans="2:15" ht="42.6" customHeight="1" x14ac:dyDescent="0.2">
      <c r="B15" s="12">
        <v>2</v>
      </c>
      <c r="C15" s="15" t="s">
        <v>43</v>
      </c>
      <c r="D15" s="16" t="s">
        <v>45</v>
      </c>
      <c r="E15" s="16" t="s">
        <v>264</v>
      </c>
      <c r="F15" s="16" t="s">
        <v>46</v>
      </c>
      <c r="G15" s="16" t="s">
        <v>47</v>
      </c>
      <c r="H15" s="16"/>
      <c r="I15" s="16"/>
      <c r="J15" s="16"/>
      <c r="K15" s="17">
        <v>0</v>
      </c>
      <c r="L15" s="154"/>
      <c r="M15" s="155"/>
    </row>
  </sheetData>
  <mergeCells count="14">
    <mergeCell ref="L12:M13"/>
    <mergeCell ref="B2:M3"/>
    <mergeCell ref="L15:M15"/>
    <mergeCell ref="L14:M14"/>
    <mergeCell ref="B9:K10"/>
    <mergeCell ref="C12:C13"/>
    <mergeCell ref="B12:B13"/>
    <mergeCell ref="I12:J12"/>
    <mergeCell ref="K12:K13"/>
    <mergeCell ref="H12:H13"/>
    <mergeCell ref="G12:G13"/>
    <mergeCell ref="F12:F13"/>
    <mergeCell ref="E12:E13"/>
    <mergeCell ref="D12:D13"/>
  </mergeCells>
  <pageMargins left="0.7" right="0.7" top="0.75" bottom="0.75" header="0.3" footer="0.3"/>
  <pageSetup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30"/>
  <dimension ref="B1:H8"/>
  <sheetViews>
    <sheetView showGridLines="0" rightToLeft="1" zoomScaleNormal="100" workbookViewId="0"/>
  </sheetViews>
  <sheetFormatPr defaultRowHeight="14.25" x14ac:dyDescent="0.2"/>
  <cols>
    <col min="1" max="1" width="4.125" customWidth="1"/>
    <col min="2" max="2" width="11" customWidth="1"/>
    <col min="3" max="3" width="25.25" customWidth="1"/>
    <col min="4" max="4" width="18.75" customWidth="1"/>
    <col min="5" max="5" width="21.625" customWidth="1"/>
    <col min="6" max="6" width="22.875" customWidth="1"/>
    <col min="7" max="7" width="20.25" customWidth="1"/>
    <col min="8" max="8" width="18.375" customWidth="1"/>
  </cols>
  <sheetData>
    <row r="1" spans="2:8" ht="15.6" customHeight="1" x14ac:dyDescent="0.2"/>
    <row r="2" spans="2:8" ht="25.5" x14ac:dyDescent="0.2">
      <c r="B2" s="165" t="s">
        <v>337</v>
      </c>
      <c r="C2" s="165"/>
      <c r="D2" s="165"/>
      <c r="E2" s="165"/>
      <c r="F2" s="165"/>
      <c r="G2" s="165"/>
      <c r="H2" s="165"/>
    </row>
    <row r="7" spans="2:8" ht="40.15" customHeight="1" x14ac:dyDescent="0.2">
      <c r="B7" s="63" t="s">
        <v>73</v>
      </c>
      <c r="C7" s="63" t="s">
        <v>146</v>
      </c>
      <c r="D7" s="63" t="s">
        <v>147</v>
      </c>
      <c r="E7" s="63" t="s">
        <v>148</v>
      </c>
      <c r="F7" s="63" t="s">
        <v>149</v>
      </c>
      <c r="G7" s="63" t="s">
        <v>150</v>
      </c>
      <c r="H7" s="63" t="s">
        <v>151</v>
      </c>
    </row>
    <row r="8" spans="2:8" ht="40.15" customHeight="1" x14ac:dyDescent="0.2">
      <c r="B8" s="64"/>
      <c r="C8" s="65"/>
      <c r="D8" s="65"/>
      <c r="E8" s="65"/>
      <c r="F8" s="65"/>
      <c r="G8" s="95">
        <v>10000</v>
      </c>
      <c r="H8" s="99"/>
    </row>
  </sheetData>
  <mergeCells count="1">
    <mergeCell ref="B2:H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CAC274-6550-4EDE-9248-528CF3069C02}">
          <x14:formula1>
            <xm:f>سورس!$B$59:$B$61</xm:f>
          </x14:formula1>
          <xm:sqref>C8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245F-7F10-4FFD-B80A-BA4FF91CADC3}">
  <sheetPr codeName="Sheet31"/>
  <dimension ref="B1:H9"/>
  <sheetViews>
    <sheetView showGridLines="0" rightToLeft="1" zoomScale="90" zoomScaleNormal="90" workbookViewId="0"/>
  </sheetViews>
  <sheetFormatPr defaultColWidth="8.75" defaultRowHeight="19.5" x14ac:dyDescent="0.5"/>
  <cols>
    <col min="1" max="1" width="4.25" style="31" customWidth="1"/>
    <col min="2" max="2" width="12" style="31" customWidth="1"/>
    <col min="3" max="3" width="29.5" style="31" customWidth="1"/>
    <col min="4" max="4" width="28.25" style="31" customWidth="1"/>
    <col min="5" max="5" width="40.5" style="31" customWidth="1"/>
    <col min="6" max="7" width="30.5" style="31" customWidth="1"/>
    <col min="8" max="8" width="21.25" style="31" customWidth="1"/>
    <col min="9" max="16384" width="8.75" style="31"/>
  </cols>
  <sheetData>
    <row r="1" spans="2:8" ht="16.149999999999999" customHeight="1" x14ac:dyDescent="0.5"/>
    <row r="2" spans="2:8" ht="25.5" x14ac:dyDescent="0.5">
      <c r="B2" s="165" t="s">
        <v>582</v>
      </c>
      <c r="C2" s="165"/>
      <c r="D2" s="165"/>
      <c r="E2" s="165"/>
      <c r="F2" s="165"/>
      <c r="G2" s="165"/>
      <c r="H2" s="165"/>
    </row>
    <row r="6" spans="2:8" ht="10.9" customHeight="1" x14ac:dyDescent="0.5"/>
    <row r="7" spans="2:8" ht="47.45" customHeight="1" x14ac:dyDescent="0.5">
      <c r="B7" s="171" t="s">
        <v>73</v>
      </c>
      <c r="C7" s="162" t="s">
        <v>577</v>
      </c>
      <c r="D7" s="162" t="s">
        <v>578</v>
      </c>
      <c r="E7" s="162" t="s">
        <v>579</v>
      </c>
      <c r="F7" s="223" t="s">
        <v>580</v>
      </c>
      <c r="G7" s="224"/>
      <c r="H7" s="221" t="s">
        <v>151</v>
      </c>
    </row>
    <row r="8" spans="2:8" ht="47.45" customHeight="1" x14ac:dyDescent="0.5">
      <c r="B8" s="171"/>
      <c r="C8" s="162"/>
      <c r="D8" s="162"/>
      <c r="E8" s="162"/>
      <c r="F8" s="19" t="s">
        <v>581</v>
      </c>
      <c r="G8" s="19" t="s">
        <v>50</v>
      </c>
      <c r="H8" s="222"/>
    </row>
    <row r="9" spans="2:8" ht="45" customHeight="1" x14ac:dyDescent="0.5">
      <c r="B9" s="49"/>
      <c r="C9" s="94"/>
      <c r="D9" s="94"/>
      <c r="E9" s="94"/>
      <c r="F9" s="94"/>
      <c r="G9" s="94"/>
      <c r="H9" s="14"/>
    </row>
  </sheetData>
  <mergeCells count="7">
    <mergeCell ref="B2:H2"/>
    <mergeCell ref="H7:H8"/>
    <mergeCell ref="E7:E8"/>
    <mergeCell ref="D7:D8"/>
    <mergeCell ref="C7:C8"/>
    <mergeCell ref="B7:B8"/>
    <mergeCell ref="F7:G7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32"/>
  <dimension ref="B1:H20"/>
  <sheetViews>
    <sheetView showGridLines="0" rightToLeft="1" zoomScale="90" zoomScaleNormal="90" workbookViewId="0"/>
  </sheetViews>
  <sheetFormatPr defaultColWidth="8.75" defaultRowHeight="20.25" x14ac:dyDescent="0.5"/>
  <cols>
    <col min="1" max="1" width="4.125" style="39" customWidth="1"/>
    <col min="2" max="2" width="9.625" style="39" customWidth="1"/>
    <col min="3" max="3" width="81" style="39" customWidth="1"/>
    <col min="4" max="4" width="30.75" style="39" customWidth="1"/>
    <col min="5" max="16384" width="8.75" style="39"/>
  </cols>
  <sheetData>
    <row r="1" spans="2:8" ht="15" customHeight="1" x14ac:dyDescent="0.5"/>
    <row r="2" spans="2:8" ht="25.5" x14ac:dyDescent="0.5">
      <c r="B2" s="165" t="s">
        <v>339</v>
      </c>
      <c r="C2" s="165"/>
      <c r="D2" s="165"/>
      <c r="E2" s="165"/>
      <c r="F2" s="165"/>
      <c r="G2" s="165"/>
      <c r="H2" s="165"/>
    </row>
    <row r="6" spans="2:8" ht="28.9" customHeight="1" x14ac:dyDescent="0.5">
      <c r="B6" s="63" t="s">
        <v>73</v>
      </c>
      <c r="C6" s="63" t="s">
        <v>12</v>
      </c>
      <c r="D6" s="63" t="s">
        <v>152</v>
      </c>
    </row>
    <row r="7" spans="2:8" ht="28.9" customHeight="1" x14ac:dyDescent="0.5">
      <c r="B7" s="64">
        <v>1</v>
      </c>
      <c r="C7" s="102" t="s">
        <v>153</v>
      </c>
      <c r="D7" s="82">
        <f>'صورت سود زیان'!D38</f>
        <v>209</v>
      </c>
    </row>
    <row r="8" spans="2:8" ht="28.9" customHeight="1" x14ac:dyDescent="0.5">
      <c r="B8" s="64">
        <v>2</v>
      </c>
      <c r="C8" s="100" t="s">
        <v>154</v>
      </c>
      <c r="D8" s="74">
        <v>1000000</v>
      </c>
    </row>
    <row r="9" spans="2:8" ht="28.9" customHeight="1" x14ac:dyDescent="0.5">
      <c r="B9" s="64">
        <v>3</v>
      </c>
      <c r="C9" s="34" t="s">
        <v>155</v>
      </c>
      <c r="D9" s="73">
        <v>1000000</v>
      </c>
    </row>
    <row r="10" spans="2:8" ht="28.9" customHeight="1" x14ac:dyDescent="0.5">
      <c r="B10" s="64">
        <v>4</v>
      </c>
      <c r="C10" s="101" t="s">
        <v>156</v>
      </c>
      <c r="D10" s="82">
        <f>'درآمدهای معاف'!I47</f>
        <v>998000</v>
      </c>
    </row>
    <row r="11" spans="2:8" ht="28.9" customHeight="1" x14ac:dyDescent="0.5">
      <c r="B11" s="64">
        <v>5</v>
      </c>
      <c r="C11" s="101" t="s">
        <v>338</v>
      </c>
      <c r="D11" s="82">
        <f>'درآمدهای اتفاقی'!F8</f>
        <v>100</v>
      </c>
    </row>
    <row r="12" spans="2:8" ht="28.9" customHeight="1" x14ac:dyDescent="0.5">
      <c r="B12" s="64">
        <v>6</v>
      </c>
      <c r="C12" s="102" t="s">
        <v>157</v>
      </c>
      <c r="D12" s="82">
        <f>(D8-D10-D11)+D9</f>
        <v>1001900</v>
      </c>
    </row>
    <row r="13" spans="2:8" ht="28.9" customHeight="1" x14ac:dyDescent="0.5">
      <c r="B13" s="64">
        <v>7</v>
      </c>
      <c r="C13" s="101" t="s">
        <v>158</v>
      </c>
      <c r="D13" s="131">
        <f>(D7+D8+D9)-(D10+D11)</f>
        <v>1002109</v>
      </c>
    </row>
    <row r="14" spans="2:8" ht="28.9" customHeight="1" x14ac:dyDescent="0.5">
      <c r="B14" s="64">
        <v>8</v>
      </c>
      <c r="C14" s="102" t="s">
        <v>597</v>
      </c>
      <c r="D14" s="82">
        <f>(D7+D8+D9)-(D10+D11)</f>
        <v>1002109</v>
      </c>
    </row>
    <row r="15" spans="2:8" ht="28.9" customHeight="1" x14ac:dyDescent="0.5">
      <c r="B15" s="64">
        <v>9</v>
      </c>
      <c r="C15" s="101" t="s">
        <v>159</v>
      </c>
      <c r="D15" s="82">
        <f>'زیان سنواتی'!C10</f>
        <v>1000</v>
      </c>
    </row>
    <row r="16" spans="2:8" ht="28.9" customHeight="1" x14ac:dyDescent="0.5">
      <c r="B16" s="64">
        <v>10</v>
      </c>
      <c r="C16" s="34" t="s">
        <v>160</v>
      </c>
      <c r="D16" s="73">
        <v>500</v>
      </c>
    </row>
    <row r="17" spans="2:4" ht="28.9" customHeight="1" x14ac:dyDescent="0.5">
      <c r="B17" s="64">
        <v>11</v>
      </c>
      <c r="C17" s="101" t="s">
        <v>161</v>
      </c>
      <c r="D17" s="82">
        <f>D14-D15-D16</f>
        <v>1000609</v>
      </c>
    </row>
    <row r="18" spans="2:4" ht="28.9" customHeight="1" x14ac:dyDescent="0.5">
      <c r="B18" s="64">
        <v>12</v>
      </c>
      <c r="C18" s="102" t="s">
        <v>162</v>
      </c>
      <c r="D18" s="82">
        <v>0</v>
      </c>
    </row>
    <row r="19" spans="2:4" ht="28.9" customHeight="1" x14ac:dyDescent="0.5">
      <c r="B19" s="64">
        <v>13</v>
      </c>
      <c r="C19" s="101" t="s">
        <v>163</v>
      </c>
      <c r="D19" s="82">
        <f>D17</f>
        <v>1000609</v>
      </c>
    </row>
    <row r="20" spans="2:4" ht="28.9" customHeight="1" x14ac:dyDescent="0.5">
      <c r="B20" s="64">
        <v>14</v>
      </c>
      <c r="C20" s="102" t="s">
        <v>164</v>
      </c>
      <c r="D20" s="82">
        <f>D19*0.25</f>
        <v>250152.25</v>
      </c>
    </row>
  </sheetData>
  <mergeCells count="1">
    <mergeCell ref="B2:H2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81391-1C66-4413-90A6-C8E6DCE6423D}">
  <sheetPr codeName="Sheet33"/>
  <dimension ref="B1:M11"/>
  <sheetViews>
    <sheetView showGridLines="0" rightToLeft="1" zoomScale="85" zoomScaleNormal="85" workbookViewId="0"/>
  </sheetViews>
  <sheetFormatPr defaultColWidth="8.75" defaultRowHeight="20.25" x14ac:dyDescent="0.5"/>
  <cols>
    <col min="1" max="1" width="4.125" style="39" customWidth="1"/>
    <col min="2" max="2" width="10.5" style="39" customWidth="1"/>
    <col min="3" max="3" width="63.25" style="39" customWidth="1"/>
    <col min="4" max="4" width="18.75" style="39" customWidth="1"/>
    <col min="5" max="5" width="19.125" style="39" customWidth="1"/>
    <col min="6" max="6" width="20.25" style="39" customWidth="1"/>
    <col min="7" max="7" width="18.625" style="39" customWidth="1"/>
    <col min="8" max="8" width="24.5" style="39" customWidth="1"/>
    <col min="9" max="9" width="21.25" style="39" customWidth="1"/>
    <col min="10" max="16384" width="8.75" style="39"/>
  </cols>
  <sheetData>
    <row r="1" spans="2:13" ht="16.149999999999999" customHeight="1" x14ac:dyDescent="0.5"/>
    <row r="2" spans="2:13" ht="25.9" customHeight="1" x14ac:dyDescent="0.5">
      <c r="B2" s="225" t="s">
        <v>583</v>
      </c>
      <c r="C2" s="225"/>
      <c r="D2" s="225"/>
      <c r="E2" s="225"/>
      <c r="F2" s="225"/>
      <c r="G2" s="225"/>
      <c r="H2" s="225"/>
      <c r="I2" s="225"/>
    </row>
    <row r="6" spans="2:13" ht="19.899999999999999" customHeight="1" x14ac:dyDescent="0.5">
      <c r="B6" s="226" t="s">
        <v>590</v>
      </c>
      <c r="C6" s="226"/>
      <c r="D6" s="226"/>
      <c r="E6" s="226"/>
      <c r="F6" s="226"/>
      <c r="G6" s="226"/>
      <c r="H6" s="226"/>
      <c r="I6" s="226"/>
      <c r="J6" s="127"/>
      <c r="K6" s="127"/>
      <c r="L6" s="127"/>
      <c r="M6" s="127"/>
    </row>
    <row r="7" spans="2:13" x14ac:dyDescent="0.5">
      <c r="B7" s="226"/>
      <c r="C7" s="226"/>
      <c r="D7" s="226"/>
      <c r="E7" s="226"/>
      <c r="F7" s="226"/>
      <c r="G7" s="226"/>
      <c r="H7" s="226"/>
      <c r="I7" s="226"/>
      <c r="J7" s="127"/>
      <c r="K7" s="127"/>
      <c r="L7" s="127"/>
      <c r="M7" s="127"/>
    </row>
    <row r="9" spans="2:13" ht="75" customHeight="1" x14ac:dyDescent="0.5">
      <c r="B9" s="63" t="s">
        <v>396</v>
      </c>
      <c r="C9" s="63" t="s">
        <v>584</v>
      </c>
      <c r="D9" s="62" t="s">
        <v>585</v>
      </c>
      <c r="E9" s="62" t="s">
        <v>586</v>
      </c>
      <c r="F9" s="62" t="s">
        <v>587</v>
      </c>
      <c r="G9" s="62" t="s">
        <v>588</v>
      </c>
      <c r="H9" s="62" t="s">
        <v>589</v>
      </c>
      <c r="I9" s="63" t="s">
        <v>151</v>
      </c>
    </row>
    <row r="10" spans="2:13" ht="37.9" customHeight="1" x14ac:dyDescent="0.5">
      <c r="B10" s="64"/>
      <c r="C10" s="66"/>
      <c r="D10" s="66"/>
      <c r="E10" s="66"/>
      <c r="F10" s="66"/>
      <c r="G10" s="66"/>
      <c r="H10" s="66"/>
      <c r="I10" s="36"/>
    </row>
    <row r="11" spans="2:13" ht="37.9" customHeight="1" x14ac:dyDescent="0.5">
      <c r="B11" s="227" t="s">
        <v>526</v>
      </c>
      <c r="C11" s="228"/>
      <c r="D11" s="126"/>
      <c r="E11" s="126"/>
      <c r="F11" s="126"/>
      <c r="G11" s="126"/>
      <c r="H11" s="128">
        <v>0</v>
      </c>
      <c r="I11" s="126"/>
    </row>
  </sheetData>
  <mergeCells count="3">
    <mergeCell ref="B2:I2"/>
    <mergeCell ref="B6:I7"/>
    <mergeCell ref="B11:C11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B402B8A-06B4-4363-9F24-95BFE8629A8A}">
          <x14:formula1>
            <xm:f>سورس!$B$93:$B$98</xm:f>
          </x14:formula1>
          <xm:sqref>C10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34"/>
  <dimension ref="B1:H13"/>
  <sheetViews>
    <sheetView showGridLines="0" rightToLeft="1" workbookViewId="0"/>
  </sheetViews>
  <sheetFormatPr defaultRowHeight="14.25" x14ac:dyDescent="0.2"/>
  <cols>
    <col min="1" max="1" width="4.125" customWidth="1"/>
    <col min="3" max="3" width="9.25" customWidth="1"/>
    <col min="4" max="4" width="61.875" customWidth="1"/>
    <col min="5" max="5" width="22.125" customWidth="1"/>
  </cols>
  <sheetData>
    <row r="1" spans="2:8" ht="15" customHeight="1" x14ac:dyDescent="0.2"/>
    <row r="2" spans="2:8" ht="25.5" x14ac:dyDescent="0.2">
      <c r="B2" s="165" t="s">
        <v>346</v>
      </c>
      <c r="C2" s="165"/>
      <c r="D2" s="165"/>
      <c r="E2" s="165"/>
      <c r="F2" s="165"/>
      <c r="G2" s="165"/>
      <c r="H2" s="165"/>
    </row>
    <row r="7" spans="2:8" ht="29.25" customHeight="1" x14ac:dyDescent="0.2">
      <c r="C7" s="48" t="s">
        <v>0</v>
      </c>
      <c r="D7" s="48" t="s">
        <v>12</v>
      </c>
      <c r="E7" s="48" t="s">
        <v>171</v>
      </c>
    </row>
    <row r="8" spans="2:8" ht="29.25" customHeight="1" x14ac:dyDescent="0.2">
      <c r="C8" s="49">
        <v>15</v>
      </c>
      <c r="D8" s="104" t="s">
        <v>165</v>
      </c>
      <c r="E8" s="103">
        <f>'معافیت و بخشودگی'!H11</f>
        <v>0</v>
      </c>
    </row>
    <row r="9" spans="2:8" ht="26.25" customHeight="1" x14ac:dyDescent="0.2">
      <c r="C9" s="49">
        <v>16</v>
      </c>
      <c r="D9" s="104" t="s">
        <v>166</v>
      </c>
      <c r="E9" s="103">
        <f>'تبصره ماده 180'!F8</f>
        <v>25</v>
      </c>
    </row>
    <row r="10" spans="2:8" ht="25.5" customHeight="1" x14ac:dyDescent="0.2">
      <c r="C10" s="49">
        <v>17</v>
      </c>
      <c r="D10" s="104" t="s">
        <v>167</v>
      </c>
      <c r="E10" s="103">
        <f>'محاسبه مالیات'!D20</f>
        <v>250152.25</v>
      </c>
    </row>
    <row r="11" spans="2:8" ht="27" customHeight="1" x14ac:dyDescent="0.2">
      <c r="C11" s="49">
        <v>18</v>
      </c>
      <c r="D11" s="104" t="s">
        <v>168</v>
      </c>
      <c r="E11" s="103">
        <f>'درآمدهای اتفاقی'!G8</f>
        <v>15</v>
      </c>
      <c r="G11" s="132"/>
    </row>
    <row r="12" spans="2:8" ht="25.5" customHeight="1" x14ac:dyDescent="0.2">
      <c r="C12" s="49">
        <v>19</v>
      </c>
      <c r="D12" s="104" t="s">
        <v>169</v>
      </c>
      <c r="E12" s="103">
        <f>پرداختی‌ها!G8</f>
        <v>10000</v>
      </c>
    </row>
    <row r="13" spans="2:8" ht="27.75" customHeight="1" x14ac:dyDescent="0.2">
      <c r="C13" s="49">
        <v>20</v>
      </c>
      <c r="D13" s="104" t="s">
        <v>170</v>
      </c>
      <c r="E13" s="103">
        <f>E10-E12</f>
        <v>240152.25</v>
      </c>
    </row>
  </sheetData>
  <mergeCells count="1">
    <mergeCell ref="B2:H2"/>
  </mergeCell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35"/>
  <dimension ref="C2:H22"/>
  <sheetViews>
    <sheetView showGridLines="0" rightToLeft="1" topLeftCell="A29" workbookViewId="0"/>
  </sheetViews>
  <sheetFormatPr defaultRowHeight="14.25" x14ac:dyDescent="0.2"/>
  <cols>
    <col min="1" max="3" width="9.125" customWidth="1"/>
    <col min="4" max="4" width="27.375" customWidth="1"/>
    <col min="5" max="5" width="29.625" customWidth="1"/>
    <col min="6" max="6" width="27" customWidth="1"/>
    <col min="7" max="7" width="22.875" customWidth="1"/>
    <col min="8" max="8" width="24.875" customWidth="1"/>
  </cols>
  <sheetData>
    <row r="2" spans="3:8" ht="29.25" customHeight="1" x14ac:dyDescent="0.2">
      <c r="C2" s="229" t="s">
        <v>172</v>
      </c>
      <c r="D2" s="230"/>
      <c r="E2" s="230"/>
      <c r="F2" s="230"/>
      <c r="G2" s="230"/>
      <c r="H2" s="231"/>
    </row>
    <row r="3" spans="3:8" ht="17.25" customHeight="1" x14ac:dyDescent="0.5">
      <c r="C3" s="234"/>
      <c r="D3" s="234"/>
      <c r="E3" s="234"/>
      <c r="F3" s="234"/>
      <c r="G3" s="234"/>
      <c r="H3" s="234"/>
    </row>
    <row r="4" spans="3:8" ht="28.5" customHeight="1" x14ac:dyDescent="0.2">
      <c r="C4" s="232" t="s">
        <v>342</v>
      </c>
      <c r="D4" s="232"/>
      <c r="E4" s="232" t="s">
        <v>340</v>
      </c>
      <c r="F4" s="232"/>
      <c r="G4" s="232" t="s">
        <v>341</v>
      </c>
      <c r="H4" s="232"/>
    </row>
    <row r="5" spans="3:8" ht="21.75" customHeight="1" x14ac:dyDescent="0.2">
      <c r="C5" s="235"/>
      <c r="D5" s="236"/>
      <c r="E5" s="235"/>
      <c r="F5" s="236"/>
      <c r="G5" s="235"/>
      <c r="H5" s="236"/>
    </row>
    <row r="6" spans="3:8" ht="27" customHeight="1" x14ac:dyDescent="0.2">
      <c r="C6" s="232" t="s">
        <v>175</v>
      </c>
      <c r="D6" s="232"/>
      <c r="E6" s="232" t="s">
        <v>174</v>
      </c>
      <c r="F6" s="232"/>
      <c r="G6" s="232" t="s">
        <v>173</v>
      </c>
      <c r="H6" s="232"/>
    </row>
    <row r="7" spans="3:8" ht="22.5" customHeight="1" x14ac:dyDescent="0.2">
      <c r="C7" s="235"/>
      <c r="D7" s="236"/>
      <c r="E7" s="235"/>
      <c r="F7" s="236"/>
      <c r="G7" s="235"/>
      <c r="H7" s="236"/>
    </row>
    <row r="8" spans="3:8" ht="27" customHeight="1" x14ac:dyDescent="0.2">
      <c r="C8" s="232" t="s">
        <v>10</v>
      </c>
      <c r="D8" s="232"/>
      <c r="E8" s="232" t="s">
        <v>343</v>
      </c>
      <c r="F8" s="232"/>
      <c r="G8" s="232" t="s">
        <v>176</v>
      </c>
      <c r="H8" s="232"/>
    </row>
    <row r="9" spans="3:8" ht="22.5" customHeight="1" x14ac:dyDescent="0.2">
      <c r="C9" s="233"/>
      <c r="D9" s="233"/>
      <c r="E9" s="233"/>
      <c r="F9" s="233"/>
      <c r="G9" s="233"/>
      <c r="H9" s="233"/>
    </row>
    <row r="10" spans="3:8" ht="19.5" x14ac:dyDescent="0.5">
      <c r="C10" s="31"/>
      <c r="D10" s="31"/>
      <c r="E10" s="31"/>
      <c r="F10" s="31"/>
      <c r="G10" s="31"/>
      <c r="H10" s="31"/>
    </row>
    <row r="11" spans="3:8" ht="19.5" x14ac:dyDescent="0.5">
      <c r="C11" s="31"/>
      <c r="D11" s="31"/>
      <c r="E11" s="31"/>
      <c r="F11" s="31"/>
      <c r="G11" s="31"/>
      <c r="H11" s="31"/>
    </row>
    <row r="12" spans="3:8" ht="19.5" x14ac:dyDescent="0.5">
      <c r="C12" s="31"/>
      <c r="D12" s="31"/>
      <c r="E12" s="31"/>
      <c r="F12" s="31"/>
      <c r="G12" s="31"/>
      <c r="H12" s="31"/>
    </row>
    <row r="13" spans="3:8" ht="25.5" customHeight="1" x14ac:dyDescent="0.2">
      <c r="C13" s="229" t="s">
        <v>172</v>
      </c>
      <c r="D13" s="230"/>
      <c r="E13" s="230"/>
      <c r="F13" s="230"/>
      <c r="G13" s="230"/>
      <c r="H13" s="231"/>
    </row>
    <row r="14" spans="3:8" ht="18" customHeight="1" x14ac:dyDescent="0.5">
      <c r="C14" s="237"/>
      <c r="D14" s="237"/>
      <c r="E14" s="237"/>
      <c r="F14" s="237"/>
      <c r="G14" s="237"/>
      <c r="H14" s="237"/>
    </row>
    <row r="15" spans="3:8" ht="27" customHeight="1" x14ac:dyDescent="0.2">
      <c r="C15" s="232" t="s">
        <v>344</v>
      </c>
      <c r="D15" s="232"/>
      <c r="E15" s="232" t="s">
        <v>345</v>
      </c>
      <c r="F15" s="232"/>
      <c r="G15" s="232" t="s">
        <v>9</v>
      </c>
      <c r="H15" s="232"/>
    </row>
    <row r="16" spans="3:8" ht="25.5" customHeight="1" x14ac:dyDescent="0.2">
      <c r="C16" s="233"/>
      <c r="D16" s="233"/>
      <c r="E16" s="233"/>
      <c r="F16" s="233"/>
      <c r="G16" s="233"/>
      <c r="H16" s="233"/>
    </row>
    <row r="17" spans="3:8" ht="26.45" customHeight="1" x14ac:dyDescent="0.2">
      <c r="C17" s="232" t="s">
        <v>179</v>
      </c>
      <c r="D17" s="232"/>
      <c r="E17" s="72" t="s">
        <v>175</v>
      </c>
      <c r="F17" s="238" t="s">
        <v>178</v>
      </c>
      <c r="G17" s="239"/>
      <c r="H17" s="72" t="s">
        <v>177</v>
      </c>
    </row>
    <row r="18" spans="3:8" ht="28.5" customHeight="1" x14ac:dyDescent="0.2">
      <c r="C18" s="233"/>
      <c r="D18" s="233"/>
      <c r="E18" s="50"/>
      <c r="F18" s="240"/>
      <c r="G18" s="241"/>
      <c r="H18" s="50"/>
    </row>
    <row r="19" spans="3:8" ht="27" customHeight="1" x14ac:dyDescent="0.2">
      <c r="C19" s="232" t="s">
        <v>182</v>
      </c>
      <c r="D19" s="232"/>
      <c r="E19" s="72" t="s">
        <v>181</v>
      </c>
      <c r="F19" s="238" t="s">
        <v>180</v>
      </c>
      <c r="G19" s="239"/>
      <c r="H19" s="72" t="s">
        <v>54</v>
      </c>
    </row>
    <row r="20" spans="3:8" ht="26.25" customHeight="1" x14ac:dyDescent="0.2">
      <c r="C20" s="235"/>
      <c r="D20" s="236"/>
      <c r="E20" s="50"/>
      <c r="F20" s="235"/>
      <c r="G20" s="236"/>
      <c r="H20" s="50"/>
    </row>
    <row r="21" spans="3:8" ht="19.5" x14ac:dyDescent="0.5">
      <c r="C21" s="31"/>
      <c r="D21" s="31"/>
      <c r="E21" s="31"/>
      <c r="F21" s="31"/>
      <c r="G21" s="31"/>
      <c r="H21" s="31"/>
    </row>
    <row r="22" spans="3:8" ht="19.5" x14ac:dyDescent="0.5">
      <c r="C22" s="31"/>
      <c r="D22" s="31"/>
      <c r="E22" s="31"/>
      <c r="F22" s="31"/>
      <c r="G22" s="31"/>
      <c r="H22" s="31"/>
    </row>
  </sheetData>
  <mergeCells count="36">
    <mergeCell ref="C19:D19"/>
    <mergeCell ref="F19:G19"/>
    <mergeCell ref="C18:D18"/>
    <mergeCell ref="F18:G18"/>
    <mergeCell ref="F20:G20"/>
    <mergeCell ref="C20:D20"/>
    <mergeCell ref="C14:H14"/>
    <mergeCell ref="G15:H15"/>
    <mergeCell ref="E15:F15"/>
    <mergeCell ref="C15:D15"/>
    <mergeCell ref="F17:G17"/>
    <mergeCell ref="C17:D17"/>
    <mergeCell ref="C16:D16"/>
    <mergeCell ref="E16:F16"/>
    <mergeCell ref="G16:H16"/>
    <mergeCell ref="C9:D9"/>
    <mergeCell ref="E9:F9"/>
    <mergeCell ref="G9:H9"/>
    <mergeCell ref="C13:H13"/>
    <mergeCell ref="C3:H3"/>
    <mergeCell ref="C8:D8"/>
    <mergeCell ref="E8:F8"/>
    <mergeCell ref="G6:H6"/>
    <mergeCell ref="G8:H8"/>
    <mergeCell ref="C5:D5"/>
    <mergeCell ref="E5:F5"/>
    <mergeCell ref="G5:H5"/>
    <mergeCell ref="C7:D7"/>
    <mergeCell ref="E7:F7"/>
    <mergeCell ref="G7:H7"/>
    <mergeCell ref="C2:H2"/>
    <mergeCell ref="G4:H4"/>
    <mergeCell ref="E4:F4"/>
    <mergeCell ref="E6:F6"/>
    <mergeCell ref="C4:D4"/>
    <mergeCell ref="C6:D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B1:M16"/>
  <sheetViews>
    <sheetView showGridLines="0" rightToLeft="1" zoomScale="80" zoomScaleNormal="80" workbookViewId="0"/>
  </sheetViews>
  <sheetFormatPr defaultRowHeight="14.25" x14ac:dyDescent="0.2"/>
  <cols>
    <col min="1" max="1" width="4.125" customWidth="1"/>
    <col min="2" max="2" width="10.875" customWidth="1"/>
    <col min="3" max="3" width="35.5" customWidth="1"/>
    <col min="4" max="5" width="9.25" customWidth="1"/>
    <col min="6" max="6" width="19.875" customWidth="1"/>
    <col min="7" max="7" width="14.5" customWidth="1"/>
    <col min="8" max="8" width="16.75" customWidth="1"/>
    <col min="9" max="10" width="16.875" customWidth="1"/>
    <col min="11" max="11" width="14" customWidth="1"/>
    <col min="12" max="12" width="41.75" customWidth="1"/>
    <col min="13" max="13" width="18.875" customWidth="1"/>
  </cols>
  <sheetData>
    <row r="1" spans="2:13" ht="15" customHeight="1" x14ac:dyDescent="0.2"/>
    <row r="2" spans="2:13" x14ac:dyDescent="0.2">
      <c r="B2" s="153" t="s">
        <v>265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2:13" ht="13.9" customHeight="1" x14ac:dyDescent="0.2"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2:13" ht="13.9" customHeight="1" x14ac:dyDescent="0.2"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</row>
    <row r="10" spans="2:13" ht="13.9" customHeight="1" x14ac:dyDescent="0.2">
      <c r="B10" s="158" t="s">
        <v>260</v>
      </c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</row>
    <row r="11" spans="2:13" ht="13.9" customHeight="1" x14ac:dyDescent="0.2"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</row>
    <row r="12" spans="2:13" x14ac:dyDescent="0.2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2:13" ht="80.45" customHeight="1" x14ac:dyDescent="0.2">
      <c r="B13" s="159" t="s">
        <v>73</v>
      </c>
      <c r="C13" s="159" t="s">
        <v>392</v>
      </c>
      <c r="D13" s="162" t="s">
        <v>9</v>
      </c>
      <c r="E13" s="162" t="s">
        <v>138</v>
      </c>
      <c r="F13" s="162" t="s">
        <v>10</v>
      </c>
      <c r="G13" s="162" t="s">
        <v>266</v>
      </c>
      <c r="H13" s="162" t="s">
        <v>84</v>
      </c>
      <c r="I13" s="163" t="s">
        <v>267</v>
      </c>
      <c r="J13" s="162" t="s">
        <v>11</v>
      </c>
      <c r="K13" s="162" t="s">
        <v>268</v>
      </c>
      <c r="L13" s="162" t="s">
        <v>269</v>
      </c>
      <c r="M13" s="159" t="s">
        <v>255</v>
      </c>
    </row>
    <row r="14" spans="2:13" s="26" customFormat="1" ht="3.6" customHeight="1" x14ac:dyDescent="0.2">
      <c r="B14" s="159"/>
      <c r="C14" s="159"/>
      <c r="D14" s="162"/>
      <c r="E14" s="162"/>
      <c r="F14" s="162"/>
      <c r="G14" s="162"/>
      <c r="H14" s="162"/>
      <c r="I14" s="164"/>
      <c r="J14" s="162"/>
      <c r="K14" s="162"/>
      <c r="L14" s="162"/>
      <c r="M14" s="159"/>
    </row>
    <row r="15" spans="2:13" ht="49.9" customHeight="1" x14ac:dyDescent="0.2">
      <c r="B15" s="2">
        <v>1</v>
      </c>
      <c r="C15" s="18" t="s">
        <v>270</v>
      </c>
      <c r="D15" s="18" t="s">
        <v>38</v>
      </c>
      <c r="E15" s="18" t="s">
        <v>39</v>
      </c>
      <c r="F15" s="18" t="s">
        <v>40</v>
      </c>
      <c r="G15" s="20">
        <v>11111111</v>
      </c>
      <c r="H15" s="18"/>
      <c r="I15" s="21" t="s">
        <v>42</v>
      </c>
      <c r="J15" s="22">
        <v>0.5</v>
      </c>
      <c r="K15" s="18"/>
      <c r="L15" s="18"/>
      <c r="M15" s="20">
        <v>0</v>
      </c>
    </row>
    <row r="16" spans="2:13" ht="49.9" customHeight="1" x14ac:dyDescent="0.2">
      <c r="B16" s="2">
        <v>2</v>
      </c>
      <c r="C16" s="16" t="s">
        <v>270</v>
      </c>
      <c r="D16" s="16" t="s">
        <v>38</v>
      </c>
      <c r="E16" s="16" t="s">
        <v>39</v>
      </c>
      <c r="F16" s="16" t="s">
        <v>41</v>
      </c>
      <c r="G16" s="23">
        <v>111111111</v>
      </c>
      <c r="H16" s="16"/>
      <c r="I16" s="24" t="s">
        <v>42</v>
      </c>
      <c r="J16" s="25">
        <v>0.5</v>
      </c>
      <c r="K16" s="16"/>
      <c r="L16" s="16"/>
      <c r="M16" s="23">
        <v>0</v>
      </c>
    </row>
  </sheetData>
  <mergeCells count="14">
    <mergeCell ref="B2:M4"/>
    <mergeCell ref="B10:M11"/>
    <mergeCell ref="D13:D14"/>
    <mergeCell ref="C13:C14"/>
    <mergeCell ref="B13:B14"/>
    <mergeCell ref="J13:J14"/>
    <mergeCell ref="H13:H14"/>
    <mergeCell ref="G13:G14"/>
    <mergeCell ref="F13:F14"/>
    <mergeCell ref="E13:E14"/>
    <mergeCell ref="I13:I14"/>
    <mergeCell ref="K13:K14"/>
    <mergeCell ref="L13:L14"/>
    <mergeCell ref="M13:M1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B1:F14"/>
  <sheetViews>
    <sheetView showGridLines="0" rightToLeft="1" zoomScale="90" zoomScaleNormal="90" workbookViewId="0"/>
  </sheetViews>
  <sheetFormatPr defaultRowHeight="14.25" x14ac:dyDescent="0.2"/>
  <cols>
    <col min="1" max="1" width="4.125" customWidth="1"/>
    <col min="2" max="6" width="39" customWidth="1"/>
  </cols>
  <sheetData>
    <row r="1" spans="2:6" ht="15.6" customHeight="1" x14ac:dyDescent="0.2"/>
    <row r="2" spans="2:6" ht="3" customHeight="1" x14ac:dyDescent="0.2">
      <c r="B2" s="165" t="s">
        <v>271</v>
      </c>
      <c r="C2" s="165"/>
      <c r="D2" s="165"/>
      <c r="E2" s="165"/>
      <c r="F2" s="165"/>
    </row>
    <row r="3" spans="2:6" ht="14.45" customHeight="1" x14ac:dyDescent="0.2">
      <c r="B3" s="165"/>
      <c r="C3" s="165"/>
      <c r="D3" s="165"/>
      <c r="E3" s="165"/>
      <c r="F3" s="165"/>
    </row>
    <row r="4" spans="2:6" ht="13.9" customHeight="1" x14ac:dyDescent="0.2">
      <c r="B4" s="165"/>
      <c r="C4" s="165"/>
      <c r="D4" s="165"/>
      <c r="E4" s="165"/>
      <c r="F4" s="165"/>
    </row>
    <row r="10" spans="2:6" ht="22.15" customHeight="1" x14ac:dyDescent="0.2">
      <c r="B10" s="159" t="s">
        <v>12</v>
      </c>
      <c r="C10" s="159" t="s">
        <v>13</v>
      </c>
      <c r="D10" s="159" t="s">
        <v>14</v>
      </c>
      <c r="E10" s="159" t="s">
        <v>15</v>
      </c>
      <c r="F10" s="159" t="s">
        <v>393</v>
      </c>
    </row>
    <row r="11" spans="2:6" x14ac:dyDescent="0.2">
      <c r="B11" s="159"/>
      <c r="C11" s="159"/>
      <c r="D11" s="159"/>
      <c r="E11" s="159"/>
      <c r="F11" s="159"/>
    </row>
    <row r="12" spans="2:6" ht="40.15" customHeight="1" x14ac:dyDescent="0.2">
      <c r="B12" s="18" t="s">
        <v>394</v>
      </c>
      <c r="C12" s="20">
        <v>0</v>
      </c>
      <c r="D12" s="20">
        <v>0</v>
      </c>
      <c r="E12" s="20">
        <v>0</v>
      </c>
      <c r="F12" s="20">
        <v>0</v>
      </c>
    </row>
    <row r="13" spans="2:6" ht="40.15" customHeight="1" x14ac:dyDescent="0.2">
      <c r="B13" s="27" t="s">
        <v>395</v>
      </c>
      <c r="C13" s="28">
        <v>0</v>
      </c>
      <c r="D13" s="28">
        <v>0</v>
      </c>
      <c r="E13" s="28">
        <v>0</v>
      </c>
      <c r="F13" s="20">
        <v>0</v>
      </c>
    </row>
    <row r="14" spans="2:6" ht="36" customHeight="1" x14ac:dyDescent="0.2">
      <c r="B14" s="29" t="s">
        <v>16</v>
      </c>
      <c r="C14" s="30">
        <v>0</v>
      </c>
      <c r="D14" s="30">
        <v>0</v>
      </c>
      <c r="E14" s="30">
        <v>0</v>
      </c>
      <c r="F14" s="30">
        <v>0</v>
      </c>
    </row>
  </sheetData>
  <mergeCells count="6">
    <mergeCell ref="B2:F4"/>
    <mergeCell ref="F10:F11"/>
    <mergeCell ref="E10:E11"/>
    <mergeCell ref="D10:D11"/>
    <mergeCell ref="C10:C11"/>
    <mergeCell ref="B10:B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B1:E30"/>
  <sheetViews>
    <sheetView showGridLines="0" rightToLeft="1" zoomScale="80" zoomScaleNormal="80" workbookViewId="0"/>
  </sheetViews>
  <sheetFormatPr defaultRowHeight="14.25" x14ac:dyDescent="0.2"/>
  <cols>
    <col min="1" max="1" width="4.25" customWidth="1"/>
    <col min="2" max="2" width="14.625" customWidth="1"/>
    <col min="3" max="3" width="122.125" bestFit="1" customWidth="1"/>
    <col min="4" max="4" width="21.625" customWidth="1"/>
    <col min="5" max="5" width="61.625" customWidth="1"/>
  </cols>
  <sheetData>
    <row r="1" spans="2:5" ht="16.149999999999999" customHeight="1" x14ac:dyDescent="0.2"/>
    <row r="2" spans="2:5" ht="37.9" customHeight="1" x14ac:dyDescent="0.2">
      <c r="B2" s="165" t="s">
        <v>294</v>
      </c>
      <c r="C2" s="165"/>
      <c r="D2" s="165"/>
      <c r="E2" s="165"/>
    </row>
    <row r="3" spans="2:5" ht="20.45" customHeight="1" x14ac:dyDescent="0.2"/>
    <row r="8" spans="2:5" ht="32.450000000000003" customHeight="1" x14ac:dyDescent="0.2">
      <c r="B8" s="166" t="s">
        <v>73</v>
      </c>
      <c r="C8" s="166" t="s">
        <v>12</v>
      </c>
      <c r="D8" s="166" t="s">
        <v>17</v>
      </c>
      <c r="E8" s="166" t="s">
        <v>18</v>
      </c>
    </row>
    <row r="9" spans="2:5" ht="27" customHeight="1" x14ac:dyDescent="0.2">
      <c r="B9" s="166"/>
      <c r="C9" s="166"/>
      <c r="D9" s="166"/>
      <c r="E9" s="166"/>
    </row>
    <row r="10" spans="2:5" ht="54" customHeight="1" x14ac:dyDescent="0.2">
      <c r="B10" s="33">
        <v>1</v>
      </c>
      <c r="C10" s="34" t="s">
        <v>19</v>
      </c>
      <c r="D10" s="35" t="s">
        <v>37</v>
      </c>
      <c r="E10" s="35" t="s">
        <v>273</v>
      </c>
    </row>
    <row r="11" spans="2:5" ht="54" customHeight="1" x14ac:dyDescent="0.2">
      <c r="B11" s="33">
        <v>2</v>
      </c>
      <c r="C11" s="37" t="s">
        <v>20</v>
      </c>
      <c r="D11" s="38" t="s">
        <v>37</v>
      </c>
      <c r="E11" s="38" t="s">
        <v>272</v>
      </c>
    </row>
    <row r="12" spans="2:5" ht="54" customHeight="1" x14ac:dyDescent="0.2">
      <c r="B12" s="33">
        <v>3</v>
      </c>
      <c r="C12" s="34" t="s">
        <v>21</v>
      </c>
      <c r="D12" s="35" t="s">
        <v>37</v>
      </c>
      <c r="E12" s="35" t="s">
        <v>274</v>
      </c>
    </row>
    <row r="13" spans="2:5" ht="54" customHeight="1" x14ac:dyDescent="0.2">
      <c r="B13" s="33">
        <v>4</v>
      </c>
      <c r="C13" s="37" t="s">
        <v>22</v>
      </c>
      <c r="D13" s="38" t="s">
        <v>37</v>
      </c>
      <c r="E13" s="38" t="s">
        <v>274</v>
      </c>
    </row>
    <row r="14" spans="2:5" ht="54" customHeight="1" x14ac:dyDescent="0.2">
      <c r="B14" s="33">
        <v>5</v>
      </c>
      <c r="C14" s="34" t="s">
        <v>23</v>
      </c>
      <c r="D14" s="35" t="s">
        <v>37</v>
      </c>
      <c r="E14" s="35" t="s">
        <v>275</v>
      </c>
    </row>
    <row r="15" spans="2:5" ht="54" customHeight="1" x14ac:dyDescent="0.2">
      <c r="B15" s="33">
        <v>6</v>
      </c>
      <c r="C15" s="37" t="s">
        <v>24</v>
      </c>
      <c r="D15" s="38" t="s">
        <v>37</v>
      </c>
      <c r="E15" s="38" t="s">
        <v>276</v>
      </c>
    </row>
    <row r="16" spans="2:5" ht="54" customHeight="1" x14ac:dyDescent="0.2">
      <c r="B16" s="33">
        <v>7</v>
      </c>
      <c r="C16" s="34" t="s">
        <v>25</v>
      </c>
      <c r="D16" s="35" t="s">
        <v>37</v>
      </c>
      <c r="E16" s="35" t="s">
        <v>277</v>
      </c>
    </row>
    <row r="17" spans="2:5" ht="54" customHeight="1" x14ac:dyDescent="0.2">
      <c r="B17" s="33">
        <v>8</v>
      </c>
      <c r="C17" s="37" t="s">
        <v>279</v>
      </c>
      <c r="D17" s="38" t="s">
        <v>37</v>
      </c>
      <c r="E17" s="38" t="s">
        <v>278</v>
      </c>
    </row>
    <row r="18" spans="2:5" ht="54" customHeight="1" x14ac:dyDescent="0.2">
      <c r="B18" s="33"/>
      <c r="C18" s="34" t="s">
        <v>280</v>
      </c>
      <c r="D18" s="35" t="s">
        <v>37</v>
      </c>
      <c r="E18" s="35" t="s">
        <v>281</v>
      </c>
    </row>
    <row r="19" spans="2:5" ht="54" customHeight="1" x14ac:dyDescent="0.2">
      <c r="B19" s="33">
        <v>9</v>
      </c>
      <c r="C19" s="37" t="s">
        <v>26</v>
      </c>
      <c r="D19" s="38" t="s">
        <v>37</v>
      </c>
      <c r="E19" s="38" t="s">
        <v>282</v>
      </c>
    </row>
    <row r="20" spans="2:5" ht="54" customHeight="1" x14ac:dyDescent="0.2">
      <c r="B20" s="33">
        <v>10</v>
      </c>
      <c r="C20" s="34" t="s">
        <v>27</v>
      </c>
      <c r="D20" s="35" t="s">
        <v>37</v>
      </c>
      <c r="E20" s="35" t="s">
        <v>283</v>
      </c>
    </row>
    <row r="21" spans="2:5" ht="54" customHeight="1" x14ac:dyDescent="0.2">
      <c r="B21" s="33">
        <v>11</v>
      </c>
      <c r="C21" s="37" t="s">
        <v>28</v>
      </c>
      <c r="D21" s="38" t="s">
        <v>37</v>
      </c>
      <c r="E21" s="38" t="s">
        <v>284</v>
      </c>
    </row>
    <row r="22" spans="2:5" ht="54" customHeight="1" x14ac:dyDescent="0.2">
      <c r="B22" s="33">
        <v>12</v>
      </c>
      <c r="C22" s="34" t="s">
        <v>286</v>
      </c>
      <c r="D22" s="35" t="s">
        <v>37</v>
      </c>
      <c r="E22" s="35" t="s">
        <v>285</v>
      </c>
    </row>
    <row r="23" spans="2:5" ht="54" customHeight="1" x14ac:dyDescent="0.2">
      <c r="B23" s="33">
        <v>13</v>
      </c>
      <c r="C23" s="37" t="s">
        <v>29</v>
      </c>
      <c r="D23" s="38" t="s">
        <v>37</v>
      </c>
      <c r="E23" s="38" t="s">
        <v>287</v>
      </c>
    </row>
    <row r="24" spans="2:5" ht="54" customHeight="1" x14ac:dyDescent="0.2">
      <c r="B24" s="33">
        <v>14</v>
      </c>
      <c r="C24" s="34" t="s">
        <v>30</v>
      </c>
      <c r="D24" s="35" t="s">
        <v>37</v>
      </c>
      <c r="E24" s="35" t="s">
        <v>288</v>
      </c>
    </row>
    <row r="25" spans="2:5" ht="54" customHeight="1" x14ac:dyDescent="0.2">
      <c r="B25" s="33">
        <v>15</v>
      </c>
      <c r="C25" s="37" t="s">
        <v>31</v>
      </c>
      <c r="D25" s="38" t="s">
        <v>37</v>
      </c>
      <c r="E25" s="38" t="s">
        <v>289</v>
      </c>
    </row>
    <row r="26" spans="2:5" ht="54" customHeight="1" x14ac:dyDescent="0.2">
      <c r="B26" s="33">
        <v>16</v>
      </c>
      <c r="C26" s="34" t="s">
        <v>32</v>
      </c>
      <c r="D26" s="35" t="s">
        <v>37</v>
      </c>
      <c r="E26" s="35" t="s">
        <v>290</v>
      </c>
    </row>
    <row r="27" spans="2:5" ht="54" customHeight="1" x14ac:dyDescent="0.2">
      <c r="B27" s="33">
        <v>17</v>
      </c>
      <c r="C27" s="37" t="s">
        <v>33</v>
      </c>
      <c r="D27" s="38" t="s">
        <v>37</v>
      </c>
      <c r="E27" s="38" t="s">
        <v>291</v>
      </c>
    </row>
    <row r="28" spans="2:5" ht="54" customHeight="1" x14ac:dyDescent="0.2">
      <c r="B28" s="33">
        <v>18</v>
      </c>
      <c r="C28" s="34" t="s">
        <v>34</v>
      </c>
      <c r="D28" s="35" t="s">
        <v>37</v>
      </c>
      <c r="E28" s="35" t="s">
        <v>292</v>
      </c>
    </row>
    <row r="29" spans="2:5" ht="54" customHeight="1" x14ac:dyDescent="0.2">
      <c r="B29" s="33">
        <v>19</v>
      </c>
      <c r="C29" s="37" t="s">
        <v>35</v>
      </c>
      <c r="D29" s="38" t="s">
        <v>37</v>
      </c>
      <c r="E29" s="38" t="s">
        <v>293</v>
      </c>
    </row>
    <row r="30" spans="2:5" ht="54" customHeight="1" x14ac:dyDescent="0.2">
      <c r="B30" s="33">
        <v>20</v>
      </c>
      <c r="C30" s="34" t="s">
        <v>36</v>
      </c>
      <c r="D30" s="35" t="s">
        <v>37</v>
      </c>
      <c r="E30" s="35"/>
    </row>
  </sheetData>
  <mergeCells count="5">
    <mergeCell ref="B2:E2"/>
    <mergeCell ref="E8:E9"/>
    <mergeCell ref="D8:D9"/>
    <mergeCell ref="C8:C9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5F974-4E7D-4224-8E28-EAF3CAEAD2B5}">
  <sheetPr codeName="Sheet7"/>
  <dimension ref="B1:K12"/>
  <sheetViews>
    <sheetView showGridLines="0" rightToLeft="1" workbookViewId="0"/>
  </sheetViews>
  <sheetFormatPr defaultColWidth="8.75" defaultRowHeight="19.5" x14ac:dyDescent="0.5"/>
  <cols>
    <col min="1" max="1" width="4.125" style="31" customWidth="1"/>
    <col min="2" max="2" width="14.875" style="31" customWidth="1"/>
    <col min="3" max="3" width="22" style="31" customWidth="1"/>
    <col min="4" max="4" width="16.125" style="31" customWidth="1"/>
    <col min="5" max="5" width="24.5" style="31" customWidth="1"/>
    <col min="6" max="6" width="14.25" style="31" customWidth="1"/>
    <col min="7" max="7" width="25.25" style="31" customWidth="1"/>
    <col min="8" max="8" width="32.125" style="31" customWidth="1"/>
    <col min="9" max="9" width="21.25" style="31" customWidth="1"/>
    <col min="10" max="16384" width="8.75" style="31"/>
  </cols>
  <sheetData>
    <row r="1" spans="2:11" ht="15.6" customHeight="1" x14ac:dyDescent="0.5"/>
    <row r="2" spans="2:11" x14ac:dyDescent="0.5">
      <c r="B2" s="153" t="s">
        <v>374</v>
      </c>
      <c r="C2" s="153"/>
      <c r="D2" s="153"/>
      <c r="E2" s="153"/>
      <c r="F2" s="153"/>
      <c r="G2" s="153"/>
      <c r="H2" s="153"/>
      <c r="I2" s="153"/>
    </row>
    <row r="3" spans="2:11" ht="1.1499999999999999" customHeight="1" x14ac:dyDescent="0.5">
      <c r="B3" s="153"/>
      <c r="C3" s="153"/>
      <c r="D3" s="153"/>
      <c r="E3" s="153"/>
      <c r="F3" s="153"/>
      <c r="G3" s="153"/>
      <c r="H3" s="153"/>
      <c r="I3" s="153"/>
    </row>
    <row r="4" spans="2:11" x14ac:dyDescent="0.5">
      <c r="B4" s="153"/>
      <c r="C4" s="153"/>
      <c r="D4" s="153"/>
      <c r="E4" s="153"/>
      <c r="F4" s="153"/>
      <c r="G4" s="153"/>
      <c r="H4" s="153"/>
      <c r="I4" s="153"/>
    </row>
    <row r="8" spans="2:11" ht="12" customHeight="1" x14ac:dyDescent="0.5"/>
    <row r="9" spans="2:11" ht="18" customHeight="1" x14ac:dyDescent="0.5">
      <c r="B9" s="158" t="s">
        <v>260</v>
      </c>
      <c r="C9" s="158"/>
      <c r="D9" s="158"/>
      <c r="E9" s="158"/>
      <c r="F9" s="158"/>
      <c r="G9" s="158"/>
      <c r="H9" s="158"/>
      <c r="I9" s="158"/>
      <c r="J9" s="158"/>
      <c r="K9" s="158"/>
    </row>
    <row r="10" spans="2:11" ht="18" customHeight="1" x14ac:dyDescent="0.5">
      <c r="B10" s="158"/>
      <c r="C10" s="158"/>
      <c r="D10" s="158"/>
      <c r="E10" s="158"/>
      <c r="F10" s="158"/>
      <c r="G10" s="158"/>
      <c r="H10" s="158"/>
      <c r="I10" s="158"/>
      <c r="J10" s="158"/>
      <c r="K10" s="158"/>
    </row>
    <row r="11" spans="2:11" ht="45.6" customHeight="1" x14ac:dyDescent="0.5">
      <c r="B11" s="48" t="s">
        <v>396</v>
      </c>
      <c r="C11" s="48" t="s">
        <v>361</v>
      </c>
      <c r="D11" s="48" t="s">
        <v>360</v>
      </c>
      <c r="E11" s="48" t="s">
        <v>397</v>
      </c>
      <c r="F11" s="48" t="s">
        <v>58</v>
      </c>
      <c r="G11" s="48" t="s">
        <v>398</v>
      </c>
      <c r="H11" s="48" t="s">
        <v>399</v>
      </c>
      <c r="I11" s="48" t="s">
        <v>151</v>
      </c>
    </row>
    <row r="12" spans="2:11" ht="26.25" customHeight="1" x14ac:dyDescent="0.5">
      <c r="B12" s="105"/>
      <c r="C12" s="105"/>
      <c r="D12" s="105"/>
      <c r="E12" s="105"/>
      <c r="F12" s="105"/>
      <c r="G12" s="105"/>
      <c r="H12" s="105"/>
      <c r="I12" s="105"/>
    </row>
  </sheetData>
  <mergeCells count="2">
    <mergeCell ref="B2:I4"/>
    <mergeCell ref="B9:K10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/>
  <dimension ref="B1:M14"/>
  <sheetViews>
    <sheetView showGridLines="0" rightToLeft="1" zoomScale="70" zoomScaleNormal="70" workbookViewId="0"/>
  </sheetViews>
  <sheetFormatPr defaultRowHeight="14.25" x14ac:dyDescent="0.2"/>
  <cols>
    <col min="1" max="1" width="4.125" customWidth="1"/>
    <col min="2" max="2" width="13.75" customWidth="1"/>
    <col min="3" max="3" width="18.125" customWidth="1"/>
    <col min="4" max="4" width="37.25" customWidth="1"/>
    <col min="5" max="5" width="19.25" customWidth="1"/>
    <col min="6" max="6" width="41.75" customWidth="1"/>
    <col min="7" max="7" width="13" customWidth="1"/>
    <col min="8" max="8" width="41.75" customWidth="1"/>
    <col min="11" max="11" width="8.75" customWidth="1"/>
    <col min="12" max="12" width="26" customWidth="1"/>
    <col min="13" max="13" width="19.25" customWidth="1"/>
    <col min="14" max="15" width="16.875" customWidth="1"/>
    <col min="16" max="16" width="23.125" customWidth="1"/>
    <col min="17" max="17" width="17.25" customWidth="1"/>
  </cols>
  <sheetData>
    <row r="1" spans="2:13" ht="15.6" customHeight="1" x14ac:dyDescent="0.2"/>
    <row r="2" spans="2:13" ht="13.9" customHeight="1" x14ac:dyDescent="0.2">
      <c r="B2" s="153" t="s">
        <v>295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2:13" ht="18" customHeight="1" x14ac:dyDescent="0.2"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2:13" ht="13.9" customHeight="1" x14ac:dyDescent="0.2"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</row>
    <row r="11" spans="2:13" ht="22.15" customHeight="1" x14ac:dyDescent="0.2">
      <c r="B11" s="170" t="s">
        <v>73</v>
      </c>
      <c r="C11" s="159" t="s">
        <v>48</v>
      </c>
      <c r="D11" s="160" t="s">
        <v>58</v>
      </c>
      <c r="E11" s="159" t="s">
        <v>18</v>
      </c>
      <c r="F11" s="159" t="s">
        <v>49</v>
      </c>
      <c r="G11" s="159" t="s">
        <v>50</v>
      </c>
      <c r="H11" s="159" t="s">
        <v>51</v>
      </c>
      <c r="I11" s="159" t="s">
        <v>52</v>
      </c>
      <c r="J11" s="159" t="s">
        <v>53</v>
      </c>
      <c r="K11" s="159"/>
      <c r="L11" s="159" t="s">
        <v>54</v>
      </c>
      <c r="M11" s="159" t="s">
        <v>151</v>
      </c>
    </row>
    <row r="12" spans="2:13" ht="22.5" customHeight="1" x14ac:dyDescent="0.2">
      <c r="B12" s="170"/>
      <c r="C12" s="159"/>
      <c r="D12" s="161"/>
      <c r="E12" s="159"/>
      <c r="F12" s="159"/>
      <c r="G12" s="159"/>
      <c r="H12" s="159"/>
      <c r="I12" s="159"/>
      <c r="J12" s="159"/>
      <c r="K12" s="159"/>
      <c r="L12" s="159"/>
      <c r="M12" s="159"/>
    </row>
    <row r="13" spans="2:13" ht="85.15" customHeight="1" x14ac:dyDescent="0.2">
      <c r="B13" s="32">
        <v>1</v>
      </c>
      <c r="C13" s="41" t="s">
        <v>55</v>
      </c>
      <c r="D13" s="41" t="s">
        <v>57</v>
      </c>
      <c r="E13" s="36"/>
      <c r="F13" s="41" t="s">
        <v>59</v>
      </c>
      <c r="G13" s="41" t="s">
        <v>61</v>
      </c>
      <c r="H13" s="42" t="s">
        <v>62</v>
      </c>
      <c r="I13" s="43">
        <v>1</v>
      </c>
      <c r="J13" s="167" t="s">
        <v>63</v>
      </c>
      <c r="K13" s="168"/>
      <c r="L13" s="44" t="s">
        <v>64</v>
      </c>
      <c r="M13" s="44"/>
    </row>
    <row r="14" spans="2:13" ht="85.15" customHeight="1" x14ac:dyDescent="0.2">
      <c r="B14" s="32">
        <v>2</v>
      </c>
      <c r="C14" s="46" t="s">
        <v>56</v>
      </c>
      <c r="D14" s="46" t="s">
        <v>57</v>
      </c>
      <c r="E14" s="46"/>
      <c r="F14" s="46" t="s">
        <v>60</v>
      </c>
      <c r="G14" s="46" t="s">
        <v>61</v>
      </c>
      <c r="H14" s="46" t="s">
        <v>62</v>
      </c>
      <c r="I14" s="47">
        <v>1</v>
      </c>
      <c r="J14" s="169" t="s">
        <v>63</v>
      </c>
      <c r="K14" s="169"/>
      <c r="L14" s="46" t="s">
        <v>64</v>
      </c>
      <c r="M14" s="46"/>
    </row>
  </sheetData>
  <mergeCells count="14">
    <mergeCell ref="M11:M12"/>
    <mergeCell ref="B2:M4"/>
    <mergeCell ref="C11:C12"/>
    <mergeCell ref="B11:B12"/>
    <mergeCell ref="L11:L12"/>
    <mergeCell ref="J11:K12"/>
    <mergeCell ref="I11:I12"/>
    <mergeCell ref="J13:K13"/>
    <mergeCell ref="J14:K14"/>
    <mergeCell ref="D11:D12"/>
    <mergeCell ref="H11:H12"/>
    <mergeCell ref="G11:G12"/>
    <mergeCell ref="F11:F12"/>
    <mergeCell ref="E11:E1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32882-E0FA-4DBD-84E6-A1E0BCCC8724}">
  <sheetPr codeName="Sheet9"/>
  <dimension ref="B1:L11"/>
  <sheetViews>
    <sheetView showGridLines="0" rightToLeft="1" workbookViewId="0"/>
  </sheetViews>
  <sheetFormatPr defaultColWidth="8.75" defaultRowHeight="19.5" x14ac:dyDescent="0.5"/>
  <cols>
    <col min="1" max="1" width="4.125" style="31" customWidth="1"/>
    <col min="2" max="2" width="20.375" style="31" customWidth="1"/>
    <col min="3" max="3" width="15.125" style="31" customWidth="1"/>
    <col min="4" max="4" width="16" style="31" customWidth="1"/>
    <col min="5" max="5" width="11.25" style="31" customWidth="1"/>
    <col min="6" max="6" width="11.875" style="31" customWidth="1"/>
    <col min="7" max="7" width="17.375" style="31" customWidth="1"/>
    <col min="8" max="8" width="14" style="31" customWidth="1"/>
    <col min="9" max="9" width="15.75" style="31" customWidth="1"/>
    <col min="10" max="10" width="14" style="31" customWidth="1"/>
    <col min="11" max="11" width="25.625" style="31" customWidth="1"/>
    <col min="12" max="12" width="13.625" style="31" customWidth="1"/>
    <col min="13" max="16384" width="8.75" style="31"/>
  </cols>
  <sheetData>
    <row r="1" spans="2:12" ht="15" customHeight="1" x14ac:dyDescent="0.5"/>
    <row r="2" spans="2:12" x14ac:dyDescent="0.5">
      <c r="B2" s="153" t="s">
        <v>400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2:12" ht="1.1499999999999999" customHeight="1" x14ac:dyDescent="0.5"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</row>
    <row r="4" spans="2:12" x14ac:dyDescent="0.5"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</row>
    <row r="8" spans="2:12" ht="6.6" customHeight="1" x14ac:dyDescent="0.5"/>
    <row r="9" spans="2:12" ht="42" customHeight="1" x14ac:dyDescent="0.5">
      <c r="B9" s="162" t="s">
        <v>387</v>
      </c>
      <c r="C9" s="171" t="s">
        <v>363</v>
      </c>
      <c r="D9" s="171" t="s">
        <v>384</v>
      </c>
      <c r="E9" s="172" t="s">
        <v>388</v>
      </c>
      <c r="F9" s="173"/>
      <c r="G9" s="172" t="s">
        <v>389</v>
      </c>
      <c r="H9" s="173"/>
      <c r="I9" s="174" t="s">
        <v>362</v>
      </c>
      <c r="J9" s="173"/>
      <c r="K9" s="171" t="s">
        <v>390</v>
      </c>
      <c r="L9" s="171" t="s">
        <v>151</v>
      </c>
    </row>
    <row r="10" spans="2:12" ht="42" customHeight="1" x14ac:dyDescent="0.5">
      <c r="B10" s="162"/>
      <c r="C10" s="171"/>
      <c r="D10" s="171"/>
      <c r="E10" s="48" t="s">
        <v>4</v>
      </c>
      <c r="F10" s="48" t="s">
        <v>177</v>
      </c>
      <c r="G10" s="48" t="s">
        <v>366</v>
      </c>
      <c r="H10" s="48" t="s">
        <v>148</v>
      </c>
      <c r="I10" s="48" t="s">
        <v>365</v>
      </c>
      <c r="J10" s="48" t="s">
        <v>364</v>
      </c>
      <c r="K10" s="171"/>
      <c r="L10" s="171"/>
    </row>
    <row r="11" spans="2:12" ht="34.15" customHeight="1" x14ac:dyDescent="0.5"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7"/>
    </row>
  </sheetData>
  <mergeCells count="9">
    <mergeCell ref="B2:L4"/>
    <mergeCell ref="C9:C10"/>
    <mergeCell ref="B9:B10"/>
    <mergeCell ref="L9:L10"/>
    <mergeCell ref="K9:K10"/>
    <mergeCell ref="D9:D10"/>
    <mergeCell ref="E9:F9"/>
    <mergeCell ref="G9:H9"/>
    <mergeCell ref="I9:J9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0B188C9-2F4E-41CB-90ED-330D1198D613}">
          <x14:formula1>
            <xm:f>سورس!$B$62:$B$65</xm:f>
          </x14:formula1>
          <xm:sqref>B11</xm:sqref>
        </x14:dataValidation>
        <x14:dataValidation type="list" allowBlank="1" showInputMessage="1" showErrorMessage="1" xr:uid="{A3334BD8-4E59-4F7F-8210-8CB175E60A44}">
          <x14:formula1>
            <xm:f>سورس!$B$66:$B$70</xm:f>
          </x14:formula1>
          <xm:sqref>C11</xm:sqref>
        </x14:dataValidation>
        <x14:dataValidation type="list" allowBlank="1" showInputMessage="1" showErrorMessage="1" xr:uid="{472C12D7-D8DB-4BEF-AD89-BB331E2D36ED}">
          <x14:formula1>
            <xm:f>سورس!$B$71:$B$72</xm:f>
          </x14:formula1>
          <xm:sqref>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مشخصات شخص حقوقی</vt:lpstr>
      <vt:lpstr>حساب‌های بانکی</vt:lpstr>
      <vt:lpstr>جدول هیات مدیره</vt:lpstr>
      <vt:lpstr>تعداد کارکنان</vt:lpstr>
      <vt:lpstr>اطلاعات اختصاصی</vt:lpstr>
      <vt:lpstr>مجوزهای فعالیت</vt:lpstr>
      <vt:lpstr>دفاتر قانونی</vt:lpstr>
      <vt:lpstr>پذیرش بورس</vt:lpstr>
      <vt:lpstr>اطلاعات مالکین</vt:lpstr>
      <vt:lpstr>واردات صادرات</vt:lpstr>
      <vt:lpstr>موجودی کالا</vt:lpstr>
      <vt:lpstr>اطلاعات فروش</vt:lpstr>
      <vt:lpstr>درآمد ناخالص پیمانکاری</vt:lpstr>
      <vt:lpstr>بهای تمام شده کالا</vt:lpstr>
      <vt:lpstr>بهای تمام شده خدمات</vt:lpstr>
      <vt:lpstr>درآمدهای اتفاقی</vt:lpstr>
      <vt:lpstr>صورت سود زیان</vt:lpstr>
      <vt:lpstr>گردش حساب سود زیان</vt:lpstr>
      <vt:lpstr>ترازنامه</vt:lpstr>
      <vt:lpstr>درآمدهای معاف</vt:lpstr>
      <vt:lpstr>ماده 168</vt:lpstr>
      <vt:lpstr>تبصره ماده 180</vt:lpstr>
      <vt:lpstr>مالیات مقطوع</vt:lpstr>
      <vt:lpstr>کمک‌های پرداختی</vt:lpstr>
      <vt:lpstr>سرمایه‌گذای خارجی</vt:lpstr>
      <vt:lpstr>ثبت جایزه دولتی</vt:lpstr>
      <vt:lpstr>زیان سنواتی</vt:lpstr>
      <vt:lpstr>سرمایه</vt:lpstr>
      <vt:lpstr>پرداختی‌ها</vt:lpstr>
      <vt:lpstr>ارزیابی دارایی</vt:lpstr>
      <vt:lpstr>محاسبه مالیات</vt:lpstr>
      <vt:lpstr>معافیت و بخشودگی</vt:lpstr>
      <vt:lpstr>ادامه محاسبه مالیات</vt:lpstr>
      <vt:lpstr>پانویس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ravihesab.com</dc:title>
  <dc:creator/>
  <cp:lastModifiedBy/>
  <dcterms:created xsi:type="dcterms:W3CDTF">2006-09-16T00:00:00Z</dcterms:created>
  <dcterms:modified xsi:type="dcterms:W3CDTF">2022-06-23T06:15:48Z</dcterms:modified>
  <cp:category>موسسه آموزشی راوی حساب</cp:category>
</cp:coreProperties>
</file>